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<sst xmlns="http://schemas.openxmlformats.org/spreadsheetml/2006/main" count="451" uniqueCount="374">
  <si>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</si>
  <si>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</si>
  <si>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</si>
  <si>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</si>
  <si>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</si>
  <si>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</si>
  <si>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</si>
  <si>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</si>
  <si>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</si>
  <si>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</si>
  <si>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</si>
  <si>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</si>
  <si>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</si>
  <si>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</si>
  <si>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</si>
  <si>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</si>
  <si>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</si>
  <si>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</si>
  <si>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</si>
  <si>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</si>
  <si>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</si>
  <si>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</si>
  <si>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</si>
  <si>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</si>
  <si>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</si>
  <si>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</si>
  <si>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</si>
  <si>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</si>
  <si>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</si>
  <si>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</si>
  <si>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</si>
  <si>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</si>
  <si>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</si>
  <si>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</si>
  <si>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</si>
  <si>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</si>
  <si>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</si>
  <si>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</si>
  <si>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</si>
  <si>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</si>
  <si>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</si>
  <si>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</si>
  <si>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</si>
  <si>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</si>
  <si>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</si>
  <si>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</si>
  <si>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</si>
  <si>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</si>
  <si>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</si>
  <si>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</si>
  <si>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</si>
  <si>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</si>
  <si>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</si>
  <si>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</si>
  <si>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</si>
  <si>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</si>
  <si>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</si>
  <si>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</si>
  <si>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</si>
  <si>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</si>
  <si>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</si>
  <si>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</si>
  <si>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</si>
  <si>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</si>
  <si>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</si>
  <si>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</si>
  <si>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</si>
  <si>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</si>
  <si>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</si>
  <si>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</si>
  <si>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</si>
  <si>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</si>
  <si>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</si>
  <si>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</si>
  <si>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</si>
  <si>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</si>
  <si>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</si>
  <si>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</si>
  <si>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</si>
  <si>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</si>
  <si>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</si>
  <si>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</si>
  <si>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</si>
  <si>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</si>
  <si>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</si>
  <si>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</si>
  <si>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</si>
  <si>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</si>
  <si>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</si>
  <si>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</si>
  <si>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</si>
  <si>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</si>
  <si>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</si>
  <si>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</si>
  <si>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</si>
  <si>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</si>
  <si>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</si>
  <si>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</si>
  <si>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</si>
  <si>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</si>
  <si>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</si>
  <si>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</si>
  <si>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</si>
  <si>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</si>
  <si>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</si>
  <si>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</si>
  <si>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</si>
  <si>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</si>
  <si>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</si>
  <si>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</si>
  <si>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</si>
  <si>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</si>
  <si>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</si>
  <si>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</si>
  <si>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</si>
  <si>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</si>
  <si>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</si>
  <si>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</si>
  <si>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</si>
  <si>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</si>
  <si>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</si>
  <si>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</si>
  <si>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</si>
  <si>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</si>
  <si>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</si>
  <si>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</si>
  <si>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</si>
  <si>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</si>
  <si>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</si>
  <si>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</si>
  <si>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</si>
  <si>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</si>
  <si>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</si>
  <si>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</si>
  <si>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</si>
  <si>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</si>
  <si>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</si>
  <si>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</si>
  <si>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</si>
  <si>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</si>
  <si>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</si>
  <si>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</si>
  <si>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</si>
  <si>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</si>
  <si>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</si>
  <si>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</si>
  <si>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</si>
  <si>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</si>
  <si>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</si>
  <si>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</si>
  <si>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</si>
  <si>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</si>
  <si>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</si>
  <si>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</si>
  <si>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</si>
  <si>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</si>
  <si>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</si>
  <si>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</si>
  <si>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</si>
  <si>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</si>
  <si>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</si>
  <si>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</si>
  <si>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</si>
  <si>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</si>
  <si>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</si>
  <si>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</si>
  <si>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</si>
  <si>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</si>
  <si>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</si>
  <si>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</si>
  <si>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</si>
  <si>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</si>
  <si>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</si>
  <si>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</si>
  <si>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</si>
  <si>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</si>
  <si>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</si>
  <si>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</si>
  <si>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</si>
  <si>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</si>
  <si>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</si>
  <si>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</si>
  <si>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</si>
  <si>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</si>
  <si>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</si>
  <si>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</si>
  <si>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</si>
  <si>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</si>
  <si>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</si>
  <si>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</si>
  <si>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</si>
  <si>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</si>
  <si>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</si>
  <si>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</si>
  <si>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</si>
  <si>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</si>
  <si>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</si>
  <si>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</si>
  <si>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</si>
  <si>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</si>
  <si>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</si>
  <si>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</si>
  <si>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</si>
  <si>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</si>
  <si>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</si>
  <si>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</si>
  <si>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</si>
  <si>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</si>
  <si>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</si>
  <si>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</si>
  <si>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</si>
  <si>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</si>
  <si>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</si>
  <si>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</si>
  <si>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</si>
  <si>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</si>
  <si>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</si>
  <si>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</si>
  <si>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</si>
  <si>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</si>
  <si>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</si>
  <si>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</si>
  <si>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</si>
  <si>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</si>
  <si>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</si>
  <si>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</si>
  <si>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</si>
  <si>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</si>
  <si>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</si>
  <si>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</si>
  <si>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</si>
  <si>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</si>
  <si>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</si>
  <si>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</si>
  <si>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</si>
  <si>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</si>
  <si>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</si>
  <si>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</si>
  <si>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</si>
  <si>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</si>
  <si>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</si>
  <si>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</si>
  <si>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</si>
  <si>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</si>
  <si>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</si>
  <si>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</si>
  <si>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</si>
  <si>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</si>
  <si>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</si>
  <si>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</si>
  <si>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</si>
  <si>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</si>
  <si>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</si>
  <si>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</si>
  <si>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</si>
  <si>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</si>
  <si>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</si>
  <si>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</si>
  <si>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</si>
  <si>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</si>
  <si>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</si>
  <si>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</si>
  <si>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</si>
  <si>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</si>
  <si>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</si>
  <si>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</si>
  <si>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</si>
  <si>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</si>
  <si>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</si>
  <si>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</si>
  <si>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</si>
  <si>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</si>
  <si>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</si>
  <si>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</si>
  <si>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</si>
  <si>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</si>
  <si>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</si>
  <si>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</si>
  <si>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</si>
  <si>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</si>
  <si>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</si>
  <si>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</si>
  <si>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</si>
  <si>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</si>
  <si>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</si>
  <si>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</si>
  <si>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</si>
  <si>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</si>
  <si>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</si>
  <si>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</si>
  <si>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</si>
  <si>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</si>
  <si>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</si>
  <si>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</si>
  <si>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</si>
  <si>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</si>
  <si>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</si>
  <si>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</si>
  <si>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</si>
  <si>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</si>
  <si>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</si>
  <si>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</si>
  <si>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</si>
  <si>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</si>
  <si>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</si>
  <si>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</si>
  <si>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</si>
  <si>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</si>
  <si>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</si>
  <si>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</si>
  <si>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</si>
  <si>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</si>
  <si>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</si>
  <si>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</si>
  <si>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</si>
  <si>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</si>
  <si>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</si>
  <si>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</si>
  <si>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</si>
  <si>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</si>
  <si>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</si>
  <si>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</si>
  <si>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</si>
  <si>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</si>
  <si>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</si>
  <si>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</si>
  <si>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</si>
  <si>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</si>
  <si>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</si>
  <si>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</si>
  <si>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</si>
  <si>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Сумма с учетом изменений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</si>
  <si>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</si>
  <si>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</si>
  <si>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</si>
  <si>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</si>
  <si>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</si>
  <si>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</si>
  <si>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</si>
  <si>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</si>
  <si>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</si>
  <si>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</si>
  <si>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</si>
  <si>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</si>
  <si>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</si>
  <si>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</si>
  <si>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</si>
  <si>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</si>
  <si>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</si>
  <si>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</si>
  <si>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</si>
  <si>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</si>
  <si>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</si>
  <si>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</si>
  <si>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</si>
  <si>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</si>
  <si>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</si>
  <si>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</si>
  <si>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</si>
  <si>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</si>
  <si>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</si>
  <si>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t>Приложение № 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</si>
  <si>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</si>
  <si>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</si>
  <si>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092 202 45179 05 0000 150</t>
  </si>
  <si>
    <t>000 2 02 49999 00 0000 150</t>
  </si>
  <si>
    <t>000 2 02 49999 05 0000 150</t>
  </si>
  <si>
    <t>092 2 02 49999 05 0000 150</t>
  </si>
  <si>
    <t>000  2 02 20041 05 0000 150</t>
  </si>
  <si>
    <t>092  2 02 20041 05 0000 150</t>
  </si>
  <si>
    <t>330 2 02 49999 05 0000 150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</si>
  <si>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</si>
  <si>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Субсидии бюджетам на реализацию мероприятий по обеспечению жильем молодых семей</t>
  </si>
  <si>
    <t>от __.11.2023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</si>
</sst>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3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71" fontId="4" fillId="33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3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4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NumberFormat="1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4" fillId="0" borderId="11" xfId="0" applyNumberFormat="1" applyFont="1" applyFill="1" applyBorder="1" applyAlignment="1">
      <alignment horizontal="justify" wrapText="1"/>
    </xf>
    <xf numFmtId="0" fontId="4" fillId="0" borderId="10" xfId="0" applyNumberFormat="1" applyFont="1" applyFill="1" applyBorder="1" applyAlignment="1">
      <alignment horizontal="justify" wrapText="1"/>
    </xf>
    <xf numFmtId="0" fontId="7" fillId="34" borderId="1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7" fillId="34" borderId="11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7" fillId="0" borderId="10" xfId="42" applyFont="1" applyFill="1" applyBorder="1" applyAlignment="1" applyProtection="1">
      <alignment horizontal="justify"/>
      <protection/>
    </xf>
    <xf numFmtId="0" fontId="4" fillId="34" borderId="10" xfId="0" applyNumberFormat="1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7" fillId="35" borderId="10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9" fontId="7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1" fontId="7" fillId="0" borderId="10" xfId="6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78" zoomScaleNormal="78" zoomScaleSheetLayoutView="77" zoomScalePageLayoutView="0" workbookViewId="0" topLeftCell="A2">
      <selection activeCell="F8" sqref="F8:K8"/>
    </sheetView>
  </sheetViews>
  <sheetFormatPr defaultColWidth="9.00390625" defaultRowHeight="12.75"/>
  <cols>
    <col min="1" max="1" width="29.375" style="26" customWidth="1"/>
    <col min="2" max="2" width="89.625" style="51" customWidth="1"/>
    <col min="3" max="3" width="23.625" style="4" customWidth="1"/>
    <col min="4" max="4" width="24.00390625" style="4" customWidth="1"/>
    <col min="5" max="5" width="24.125" style="4" customWidth="1"/>
    <col min="6" max="6" width="25.75390625" style="4" customWidth="1"/>
    <col min="7" max="7" width="23.00390625" style="4" customWidth="1"/>
    <col min="8" max="8" width="25.375" style="4" customWidth="1"/>
    <col min="9" max="9" width="25.00390625" style="4" customWidth="1"/>
    <col min="10" max="10" width="21.125" style="4" customWidth="1"/>
    <col min="11" max="11" width="24.625" style="1" customWidth="1"/>
    <col min="12" max="16384" width="9.125" style="1" customWidth="1"/>
  </cols>
  <sheetData>
    <row r="1" spans="3:10" ht="15" customHeight="1" hidden="1">
      <c r="C1" s="5"/>
      <c r="D1" s="5"/>
      <c r="E1" s="5"/>
      <c r="F1" s="5"/>
      <c r="G1" s="5"/>
      <c r="H1" s="5"/>
      <c r="I1" s="5"/>
      <c r="J1" s="5"/>
    </row>
    <row r="2" spans="3:11" ht="15" customHeight="1">
      <c r="C2" s="5"/>
      <c r="D2" s="5"/>
      <c r="E2" s="5"/>
      <c r="F2" s="75" t="s">
        <v>361</v>
      </c>
      <c r="G2" s="75"/>
      <c r="H2" s="75"/>
      <c r="I2" s="75"/>
      <c r="J2" s="75"/>
      <c r="K2" s="75"/>
    </row>
    <row r="3" spans="3:11" ht="15" customHeight="1">
      <c r="C3" s="5"/>
      <c r="D3" s="5"/>
      <c r="E3" s="5"/>
      <c r="F3" s="75" t="s">
        <v>41</v>
      </c>
      <c r="G3" s="75"/>
      <c r="H3" s="75"/>
      <c r="I3" s="75"/>
      <c r="J3" s="75"/>
      <c r="K3" s="75"/>
    </row>
    <row r="4" spans="3:11" ht="16.5" customHeight="1">
      <c r="C4" s="5"/>
      <c r="D4" s="5"/>
      <c r="E4" s="5"/>
      <c r="F4" s="75" t="s">
        <v>42</v>
      </c>
      <c r="G4" s="75"/>
      <c r="H4" s="75"/>
      <c r="I4" s="75"/>
      <c r="J4" s="75"/>
      <c r="K4" s="75"/>
    </row>
    <row r="5" spans="3:11" ht="18" customHeight="1">
      <c r="C5" s="5"/>
      <c r="D5" s="5"/>
      <c r="E5" s="5"/>
      <c r="F5" s="75" t="s">
        <v>373</v>
      </c>
      <c r="G5" s="75"/>
      <c r="H5" s="75"/>
      <c r="I5" s="75"/>
      <c r="J5" s="75"/>
      <c r="K5" s="75"/>
    </row>
    <row r="6" spans="3:10" ht="15" customHeight="1">
      <c r="C6" s="5"/>
      <c r="D6" s="5"/>
      <c r="E6" s="5"/>
      <c r="F6" s="5"/>
      <c r="G6" s="5"/>
      <c r="H6" s="5"/>
      <c r="I6" s="5"/>
      <c r="J6" s="5"/>
    </row>
    <row r="7" spans="3:11" ht="15" customHeight="1">
      <c r="C7" s="5"/>
      <c r="D7" s="5"/>
      <c r="E7" s="5"/>
      <c r="F7" s="75" t="s">
        <v>40</v>
      </c>
      <c r="G7" s="75"/>
      <c r="H7" s="75"/>
      <c r="I7" s="75"/>
      <c r="J7" s="75"/>
      <c r="K7" s="75"/>
    </row>
    <row r="8" spans="3:11" ht="15" customHeight="1">
      <c r="C8" s="5"/>
      <c r="D8" s="5"/>
      <c r="E8" s="5"/>
      <c r="F8" s="75" t="s">
        <v>41</v>
      </c>
      <c r="G8" s="75"/>
      <c r="H8" s="75"/>
      <c r="I8" s="75"/>
      <c r="J8" s="75"/>
      <c r="K8" s="75"/>
    </row>
    <row r="9" spans="3:11" ht="16.5" customHeight="1">
      <c r="C9" s="5"/>
      <c r="D9" s="5"/>
      <c r="E9" s="5"/>
      <c r="F9" s="75" t="s">
        <v>42</v>
      </c>
      <c r="G9" s="75"/>
      <c r="H9" s="75"/>
      <c r="I9" s="75"/>
      <c r="J9" s="75"/>
      <c r="K9" s="75"/>
    </row>
    <row r="10" spans="3:11" ht="18" customHeight="1">
      <c r="C10" s="5"/>
      <c r="D10" s="5"/>
      <c r="E10" s="5"/>
      <c r="F10" s="75" t="s">
        <v>13</v>
      </c>
      <c r="G10" s="75"/>
      <c r="H10" s="75"/>
      <c r="I10" s="75"/>
      <c r="J10" s="75"/>
      <c r="K10" s="75"/>
    </row>
    <row r="11" spans="3:8" ht="15" customHeight="1">
      <c r="C11" s="6"/>
      <c r="D11" s="6"/>
      <c r="E11" s="6"/>
      <c r="F11" s="7"/>
      <c r="G11" s="7"/>
      <c r="H11" s="7"/>
    </row>
    <row r="12" spans="1:10" ht="38.25" customHeight="1">
      <c r="A12" s="86" t="s">
        <v>305</v>
      </c>
      <c r="B12" s="86"/>
      <c r="C12" s="86"/>
      <c r="D12" s="86"/>
      <c r="E12" s="86"/>
      <c r="F12" s="86"/>
      <c r="G12" s="86"/>
      <c r="H12" s="86"/>
      <c r="I12" s="86"/>
      <c r="J12" s="25"/>
    </row>
    <row r="13" spans="1:11" ht="20.25" customHeight="1">
      <c r="A13" s="82" t="s">
        <v>171</v>
      </c>
      <c r="B13" s="84" t="s">
        <v>172</v>
      </c>
      <c r="C13" s="76">
        <v>2023</v>
      </c>
      <c r="D13" s="76"/>
      <c r="E13" s="76"/>
      <c r="F13" s="76">
        <v>2024</v>
      </c>
      <c r="G13" s="76"/>
      <c r="H13" s="76"/>
      <c r="I13" s="77">
        <v>2025</v>
      </c>
      <c r="J13" s="78"/>
      <c r="K13" s="79"/>
    </row>
    <row r="14" spans="1:11" ht="36.75" customHeight="1">
      <c r="A14" s="83"/>
      <c r="B14" s="85"/>
      <c r="C14" s="24" t="s">
        <v>329</v>
      </c>
      <c r="D14" s="24" t="s">
        <v>330</v>
      </c>
      <c r="E14" s="24" t="s">
        <v>331</v>
      </c>
      <c r="F14" s="24" t="s">
        <v>329</v>
      </c>
      <c r="G14" s="24" t="s">
        <v>330</v>
      </c>
      <c r="H14" s="24" t="s">
        <v>331</v>
      </c>
      <c r="I14" s="24" t="s">
        <v>329</v>
      </c>
      <c r="J14" s="24" t="s">
        <v>330</v>
      </c>
      <c r="K14" s="24" t="s">
        <v>331</v>
      </c>
    </row>
    <row r="15" spans="1:11" ht="20.25" customHeight="1">
      <c r="A15" s="27" t="s">
        <v>173</v>
      </c>
      <c r="B15" s="73" t="s">
        <v>174</v>
      </c>
      <c r="C15" s="23">
        <f aca="true" t="shared" si="0" ref="C15:K15">C17+C26+C44+C61+C66+C89+C96+C119+C129</f>
        <v>59075196</v>
      </c>
      <c r="D15" s="23">
        <f t="shared" si="0"/>
        <v>147000</v>
      </c>
      <c r="E15" s="23">
        <f t="shared" si="0"/>
        <v>59222196</v>
      </c>
      <c r="F15" s="23">
        <f t="shared" si="0"/>
        <v>60687866</v>
      </c>
      <c r="G15" s="23">
        <f t="shared" si="0"/>
        <v>0</v>
      </c>
      <c r="H15" s="23">
        <f t="shared" si="0"/>
        <v>60687866</v>
      </c>
      <c r="I15" s="23">
        <f t="shared" si="0"/>
        <v>62466996</v>
      </c>
      <c r="J15" s="23">
        <f t="shared" si="0"/>
        <v>0</v>
      </c>
      <c r="K15" s="23">
        <f t="shared" si="0"/>
        <v>62466996</v>
      </c>
    </row>
    <row r="16" spans="1:11" ht="21" customHeight="1">
      <c r="A16" s="28" t="s">
        <v>175</v>
      </c>
      <c r="B16" s="3" t="s">
        <v>176</v>
      </c>
      <c r="C16" s="9">
        <f>C18+C20+C22+C24</f>
        <v>32325750</v>
      </c>
      <c r="D16" s="9">
        <f>D17+D19+D21+D23</f>
        <v>0</v>
      </c>
      <c r="E16" s="9">
        <f>C16+D16</f>
        <v>32325750</v>
      </c>
      <c r="F16" s="9">
        <f>F18+F20+F22+F24</f>
        <v>33341900</v>
      </c>
      <c r="G16" s="9">
        <f>G17+G19+G21+G23</f>
        <v>0</v>
      </c>
      <c r="H16" s="9">
        <f>F16+G16</f>
        <v>33341900</v>
      </c>
      <c r="I16" s="9">
        <f>I18+I20+I22+I24</f>
        <v>33859300</v>
      </c>
      <c r="J16" s="9">
        <f>J17+J19+J21+J23</f>
        <v>0</v>
      </c>
      <c r="K16" s="9">
        <f>I16+J16</f>
        <v>33859300</v>
      </c>
    </row>
    <row r="17" spans="1:11" s="2" customFormat="1" ht="18.75">
      <c r="A17" s="28" t="s">
        <v>177</v>
      </c>
      <c r="B17" s="3" t="s">
        <v>178</v>
      </c>
      <c r="C17" s="9">
        <f>C19+C21+C23+C25</f>
        <v>32325750</v>
      </c>
      <c r="D17" s="9">
        <f>D18+D20+D22+D24</f>
        <v>0</v>
      </c>
      <c r="E17" s="9">
        <f>C17+D17</f>
        <v>32325750</v>
      </c>
      <c r="F17" s="9">
        <f>F19+F21+F23+F25</f>
        <v>33341900</v>
      </c>
      <c r="G17" s="9">
        <f>G18+G20+G22+G24</f>
        <v>0</v>
      </c>
      <c r="H17" s="9">
        <f>F17+G17</f>
        <v>33341900</v>
      </c>
      <c r="I17" s="9">
        <f>I19+I21+I23+I25</f>
        <v>33859300</v>
      </c>
      <c r="J17" s="9">
        <f>J18+J20+J22+J24</f>
        <v>0</v>
      </c>
      <c r="K17" s="9">
        <f>I17+J17</f>
        <v>33859300</v>
      </c>
    </row>
    <row r="18" spans="1:11" s="2" customFormat="1" ht="78.75" customHeight="1">
      <c r="A18" s="29" t="s">
        <v>127</v>
      </c>
      <c r="B18" s="52" t="s">
        <v>180</v>
      </c>
      <c r="C18" s="15">
        <f>C19</f>
        <v>32000000</v>
      </c>
      <c r="D18" s="15">
        <f>D19</f>
        <v>0</v>
      </c>
      <c r="E18" s="15">
        <f>C18+D18</f>
        <v>32000000</v>
      </c>
      <c r="F18" s="15">
        <f>F19</f>
        <v>33000000</v>
      </c>
      <c r="G18" s="15">
        <f>G19</f>
        <v>0</v>
      </c>
      <c r="H18" s="15">
        <f>F18+G18</f>
        <v>33000000</v>
      </c>
      <c r="I18" s="15">
        <f>I19</f>
        <v>33500000</v>
      </c>
      <c r="J18" s="15">
        <f>J19</f>
        <v>0</v>
      </c>
      <c r="K18" s="15">
        <f>I18+J18</f>
        <v>33500000</v>
      </c>
    </row>
    <row r="19" spans="1:11" ht="75.75" customHeight="1">
      <c r="A19" s="30" t="s">
        <v>179</v>
      </c>
      <c r="B19" s="53" t="s">
        <v>180</v>
      </c>
      <c r="C19" s="12">
        <v>32000000</v>
      </c>
      <c r="D19" s="12">
        <v>0</v>
      </c>
      <c r="E19" s="12">
        <f aca="true" t="shared" si="1" ref="E19:E25">C19+D19</f>
        <v>32000000</v>
      </c>
      <c r="F19" s="12">
        <v>33000000</v>
      </c>
      <c r="G19" s="12">
        <v>0</v>
      </c>
      <c r="H19" s="12">
        <f aca="true" t="shared" si="2" ref="H19:H25">F19+G19</f>
        <v>33000000</v>
      </c>
      <c r="I19" s="12">
        <v>33500000</v>
      </c>
      <c r="J19" s="12">
        <v>0</v>
      </c>
      <c r="K19" s="12">
        <f aca="true" t="shared" si="3" ref="K19:K25">I19+J19</f>
        <v>33500000</v>
      </c>
    </row>
    <row r="20" spans="1:11" ht="117.75" customHeight="1">
      <c r="A20" s="29" t="s">
        <v>128</v>
      </c>
      <c r="B20" s="52" t="s">
        <v>182</v>
      </c>
      <c r="C20" s="15">
        <f>C21</f>
        <v>43750</v>
      </c>
      <c r="D20" s="15">
        <f>D21</f>
        <v>0</v>
      </c>
      <c r="E20" s="15">
        <f t="shared" si="1"/>
        <v>43750</v>
      </c>
      <c r="F20" s="15">
        <f>F21</f>
        <v>45000</v>
      </c>
      <c r="G20" s="15">
        <f>G21</f>
        <v>0</v>
      </c>
      <c r="H20" s="15">
        <f t="shared" si="2"/>
        <v>45000</v>
      </c>
      <c r="I20" s="15">
        <f>I21</f>
        <v>47500</v>
      </c>
      <c r="J20" s="15">
        <f>J21</f>
        <v>0</v>
      </c>
      <c r="K20" s="15">
        <f t="shared" si="3"/>
        <v>47500</v>
      </c>
    </row>
    <row r="21" spans="1:11" ht="117.75" customHeight="1">
      <c r="A21" s="30" t="s">
        <v>181</v>
      </c>
      <c r="B21" s="53" t="s">
        <v>182</v>
      </c>
      <c r="C21" s="12">
        <v>43750</v>
      </c>
      <c r="D21" s="12"/>
      <c r="E21" s="12">
        <f t="shared" si="1"/>
        <v>43750</v>
      </c>
      <c r="F21" s="12">
        <v>45000</v>
      </c>
      <c r="G21" s="12"/>
      <c r="H21" s="12">
        <f t="shared" si="2"/>
        <v>45000</v>
      </c>
      <c r="I21" s="12">
        <v>47500</v>
      </c>
      <c r="J21" s="12"/>
      <c r="K21" s="12">
        <f t="shared" si="3"/>
        <v>47500</v>
      </c>
    </row>
    <row r="22" spans="1:11" ht="54.75" customHeight="1">
      <c r="A22" s="29" t="s">
        <v>129</v>
      </c>
      <c r="B22" s="52" t="s">
        <v>222</v>
      </c>
      <c r="C22" s="15">
        <f>C23</f>
        <v>82000</v>
      </c>
      <c r="D22" s="15">
        <f>D23</f>
        <v>0</v>
      </c>
      <c r="E22" s="15">
        <f t="shared" si="1"/>
        <v>82000</v>
      </c>
      <c r="F22" s="15">
        <f>F23</f>
        <v>86900</v>
      </c>
      <c r="G22" s="15">
        <f>G23</f>
        <v>0</v>
      </c>
      <c r="H22" s="15">
        <f t="shared" si="2"/>
        <v>86900</v>
      </c>
      <c r="I22" s="15">
        <f>I23</f>
        <v>91800</v>
      </c>
      <c r="J22" s="15">
        <f>J23</f>
        <v>0</v>
      </c>
      <c r="K22" s="15">
        <f t="shared" si="3"/>
        <v>91800</v>
      </c>
    </row>
    <row r="23" spans="1:11" ht="44.25" customHeight="1">
      <c r="A23" s="30" t="s">
        <v>183</v>
      </c>
      <c r="B23" s="53" t="s">
        <v>222</v>
      </c>
      <c r="C23" s="12">
        <v>82000</v>
      </c>
      <c r="D23" s="12"/>
      <c r="E23" s="12">
        <f t="shared" si="1"/>
        <v>82000</v>
      </c>
      <c r="F23" s="12">
        <v>86900</v>
      </c>
      <c r="G23" s="12"/>
      <c r="H23" s="12">
        <f t="shared" si="2"/>
        <v>86900</v>
      </c>
      <c r="I23" s="12">
        <v>91800</v>
      </c>
      <c r="J23" s="12"/>
      <c r="K23" s="12">
        <f t="shared" si="3"/>
        <v>91800</v>
      </c>
    </row>
    <row r="24" spans="1:11" ht="96" customHeight="1">
      <c r="A24" s="29" t="s">
        <v>130</v>
      </c>
      <c r="B24" s="52" t="s">
        <v>185</v>
      </c>
      <c r="C24" s="15">
        <f>C25</f>
        <v>200000</v>
      </c>
      <c r="D24" s="15">
        <f>D25</f>
        <v>0</v>
      </c>
      <c r="E24" s="15">
        <f t="shared" si="1"/>
        <v>200000</v>
      </c>
      <c r="F24" s="15">
        <f>F25</f>
        <v>210000</v>
      </c>
      <c r="G24" s="15">
        <f>G25</f>
        <v>0</v>
      </c>
      <c r="H24" s="15">
        <f t="shared" si="2"/>
        <v>210000</v>
      </c>
      <c r="I24" s="15">
        <f>I25</f>
        <v>220000</v>
      </c>
      <c r="J24" s="15">
        <f>J25</f>
        <v>0</v>
      </c>
      <c r="K24" s="15">
        <f t="shared" si="3"/>
        <v>220000</v>
      </c>
    </row>
    <row r="25" spans="1:11" ht="93.75" customHeight="1">
      <c r="A25" s="30" t="s">
        <v>184</v>
      </c>
      <c r="B25" s="53" t="s">
        <v>185</v>
      </c>
      <c r="C25" s="12">
        <v>200000</v>
      </c>
      <c r="D25" s="12"/>
      <c r="E25" s="12">
        <f t="shared" si="1"/>
        <v>200000</v>
      </c>
      <c r="F25" s="12">
        <v>210000</v>
      </c>
      <c r="G25" s="12"/>
      <c r="H25" s="12">
        <f t="shared" si="2"/>
        <v>210000</v>
      </c>
      <c r="I25" s="12">
        <v>220000</v>
      </c>
      <c r="J25" s="12"/>
      <c r="K25" s="12">
        <f t="shared" si="3"/>
        <v>220000</v>
      </c>
    </row>
    <row r="26" spans="1:11" ht="43.5" customHeight="1">
      <c r="A26" s="31" t="s">
        <v>186</v>
      </c>
      <c r="B26" s="74" t="s">
        <v>187</v>
      </c>
      <c r="C26" s="14">
        <f>C27</f>
        <v>11572570</v>
      </c>
      <c r="D26" s="14">
        <f>D28+D32+D36+D40</f>
        <v>0</v>
      </c>
      <c r="E26" s="14">
        <f>C26+D26</f>
        <v>11572570</v>
      </c>
      <c r="F26" s="14">
        <f>F27</f>
        <v>12152410</v>
      </c>
      <c r="G26" s="14">
        <f>G28+G32+G36+G40</f>
        <v>0</v>
      </c>
      <c r="H26" s="14">
        <f>F26+G26</f>
        <v>12152410</v>
      </c>
      <c r="I26" s="14">
        <f>I27</f>
        <v>13012240</v>
      </c>
      <c r="J26" s="14">
        <f>J28+J32+J36+J40</f>
        <v>0</v>
      </c>
      <c r="K26" s="14">
        <f>I26+J26</f>
        <v>13012240</v>
      </c>
    </row>
    <row r="27" spans="1:11" ht="43.5" customHeight="1">
      <c r="A27" s="29" t="s">
        <v>254</v>
      </c>
      <c r="B27" s="52" t="s">
        <v>253</v>
      </c>
      <c r="C27" s="21">
        <f>C28+C36+C40+C32</f>
        <v>11572570</v>
      </c>
      <c r="D27" s="21">
        <f>D28+D36+D40+D32</f>
        <v>0</v>
      </c>
      <c r="E27" s="21">
        <f>C27+D27</f>
        <v>11572570</v>
      </c>
      <c r="F27" s="21">
        <f>F28+F36+F40+F32</f>
        <v>12152410</v>
      </c>
      <c r="G27" s="21">
        <f>G28+G36+G40+G32</f>
        <v>0</v>
      </c>
      <c r="H27" s="21">
        <f>F27+G27</f>
        <v>12152410</v>
      </c>
      <c r="I27" s="21">
        <f>I28+I36+I40+I32</f>
        <v>13012240</v>
      </c>
      <c r="J27" s="21">
        <f>J28+J36+J40+J32</f>
        <v>0</v>
      </c>
      <c r="K27" s="21">
        <f>I27+J27</f>
        <v>13012240</v>
      </c>
    </row>
    <row r="28" spans="1:11" ht="78.75" customHeight="1">
      <c r="A28" s="29" t="s">
        <v>248</v>
      </c>
      <c r="B28" s="52" t="s">
        <v>223</v>
      </c>
      <c r="C28" s="15">
        <f>C29</f>
        <v>5481350</v>
      </c>
      <c r="D28" s="15">
        <f>D30+D31</f>
        <v>0</v>
      </c>
      <c r="E28" s="21">
        <f aca="true" t="shared" si="4" ref="E28:E43">C28+D28</f>
        <v>5481350</v>
      </c>
      <c r="F28" s="15">
        <f>F29</f>
        <v>5797700</v>
      </c>
      <c r="G28" s="15">
        <f>G30+G31</f>
        <v>0</v>
      </c>
      <c r="H28" s="21">
        <f aca="true" t="shared" si="5" ref="H28:H43">F28+G28</f>
        <v>5797700</v>
      </c>
      <c r="I28" s="15">
        <f>I29</f>
        <v>6223170</v>
      </c>
      <c r="J28" s="15">
        <f>J30+J31</f>
        <v>0</v>
      </c>
      <c r="K28" s="21">
        <f aca="true" t="shared" si="6" ref="K28:K43">I28+J28</f>
        <v>6223170</v>
      </c>
    </row>
    <row r="29" spans="1:11" ht="117" customHeight="1">
      <c r="A29" s="30" t="s">
        <v>97</v>
      </c>
      <c r="B29" s="54" t="s">
        <v>69</v>
      </c>
      <c r="C29" s="12">
        <f>C31</f>
        <v>5481350</v>
      </c>
      <c r="D29" s="12">
        <v>0</v>
      </c>
      <c r="E29" s="18">
        <f t="shared" si="4"/>
        <v>5481350</v>
      </c>
      <c r="F29" s="12">
        <f>F31</f>
        <v>5797700</v>
      </c>
      <c r="G29" s="12">
        <v>0</v>
      </c>
      <c r="H29" s="18">
        <f t="shared" si="5"/>
        <v>5797700</v>
      </c>
      <c r="I29" s="12">
        <f>I31</f>
        <v>6223170</v>
      </c>
      <c r="J29" s="12">
        <v>0</v>
      </c>
      <c r="K29" s="18">
        <f t="shared" si="6"/>
        <v>6223170</v>
      </c>
    </row>
    <row r="30" spans="1:11" ht="0.75" customHeight="1">
      <c r="A30" s="30" t="s">
        <v>70</v>
      </c>
      <c r="B30" s="54" t="s">
        <v>69</v>
      </c>
      <c r="C30" s="12">
        <v>0</v>
      </c>
      <c r="D30" s="12">
        <v>0</v>
      </c>
      <c r="E30" s="18">
        <f t="shared" si="4"/>
        <v>0</v>
      </c>
      <c r="F30" s="12">
        <v>0</v>
      </c>
      <c r="G30" s="12">
        <v>0</v>
      </c>
      <c r="H30" s="18">
        <f t="shared" si="5"/>
        <v>0</v>
      </c>
      <c r="I30" s="12">
        <v>0</v>
      </c>
      <c r="J30" s="12">
        <v>0</v>
      </c>
      <c r="K30" s="18">
        <f t="shared" si="6"/>
        <v>0</v>
      </c>
    </row>
    <row r="31" spans="1:11" ht="97.5" customHeight="1">
      <c r="A31" s="30" t="s">
        <v>350</v>
      </c>
      <c r="B31" s="54" t="s">
        <v>69</v>
      </c>
      <c r="C31" s="12">
        <v>5481350</v>
      </c>
      <c r="D31" s="12">
        <v>0</v>
      </c>
      <c r="E31" s="18">
        <f t="shared" si="4"/>
        <v>5481350</v>
      </c>
      <c r="F31" s="12">
        <v>5797700</v>
      </c>
      <c r="G31" s="12">
        <v>0</v>
      </c>
      <c r="H31" s="18">
        <f t="shared" si="5"/>
        <v>5797700</v>
      </c>
      <c r="I31" s="12">
        <v>6223170</v>
      </c>
      <c r="J31" s="12">
        <v>0</v>
      </c>
      <c r="K31" s="18">
        <f t="shared" si="6"/>
        <v>6223170</v>
      </c>
    </row>
    <row r="32" spans="1:11" ht="100.5" customHeight="1">
      <c r="A32" s="29" t="s">
        <v>250</v>
      </c>
      <c r="B32" s="55" t="s">
        <v>224</v>
      </c>
      <c r="C32" s="21">
        <f>C33</f>
        <v>38070</v>
      </c>
      <c r="D32" s="21">
        <f>D34+D35</f>
        <v>0</v>
      </c>
      <c r="E32" s="21">
        <f t="shared" si="4"/>
        <v>38070</v>
      </c>
      <c r="F32" s="21">
        <f>F33</f>
        <v>39600</v>
      </c>
      <c r="G32" s="21">
        <f>G34+G35</f>
        <v>0</v>
      </c>
      <c r="H32" s="21">
        <f t="shared" si="5"/>
        <v>39600</v>
      </c>
      <c r="I32" s="21">
        <f>I33</f>
        <v>41400</v>
      </c>
      <c r="J32" s="21">
        <f>J34+J35</f>
        <v>0</v>
      </c>
      <c r="K32" s="21">
        <f t="shared" si="6"/>
        <v>41400</v>
      </c>
    </row>
    <row r="33" spans="1:11" ht="136.5" customHeight="1">
      <c r="A33" s="30" t="s">
        <v>108</v>
      </c>
      <c r="B33" s="54" t="s">
        <v>72</v>
      </c>
      <c r="C33" s="18">
        <f>C35</f>
        <v>38070</v>
      </c>
      <c r="D33" s="18">
        <v>0</v>
      </c>
      <c r="E33" s="18">
        <f t="shared" si="4"/>
        <v>38070</v>
      </c>
      <c r="F33" s="18">
        <f>F35</f>
        <v>39600</v>
      </c>
      <c r="G33" s="18"/>
      <c r="H33" s="18">
        <f t="shared" si="5"/>
        <v>39600</v>
      </c>
      <c r="I33" s="18">
        <f>I35</f>
        <v>41400</v>
      </c>
      <c r="J33" s="18"/>
      <c r="K33" s="18">
        <f t="shared" si="6"/>
        <v>41400</v>
      </c>
    </row>
    <row r="34" spans="1:11" ht="0.75" customHeight="1">
      <c r="A34" s="30" t="s">
        <v>71</v>
      </c>
      <c r="B34" s="54" t="s">
        <v>72</v>
      </c>
      <c r="C34" s="18">
        <v>0</v>
      </c>
      <c r="D34" s="18">
        <v>0</v>
      </c>
      <c r="E34" s="18">
        <f t="shared" si="4"/>
        <v>0</v>
      </c>
      <c r="F34" s="18">
        <v>0</v>
      </c>
      <c r="G34" s="18">
        <v>0</v>
      </c>
      <c r="H34" s="18">
        <f t="shared" si="5"/>
        <v>0</v>
      </c>
      <c r="I34" s="18">
        <v>0</v>
      </c>
      <c r="J34" s="18">
        <v>0</v>
      </c>
      <c r="K34" s="18">
        <f t="shared" si="6"/>
        <v>0</v>
      </c>
    </row>
    <row r="35" spans="1:11" ht="75.75" customHeight="1">
      <c r="A35" s="30" t="s">
        <v>351</v>
      </c>
      <c r="B35" s="54" t="s">
        <v>72</v>
      </c>
      <c r="C35" s="18">
        <v>38070</v>
      </c>
      <c r="D35" s="18">
        <v>0</v>
      </c>
      <c r="E35" s="18">
        <f t="shared" si="4"/>
        <v>38070</v>
      </c>
      <c r="F35" s="18">
        <v>39600</v>
      </c>
      <c r="G35" s="18">
        <v>0</v>
      </c>
      <c r="H35" s="18">
        <f t="shared" si="5"/>
        <v>39600</v>
      </c>
      <c r="I35" s="18">
        <v>41400</v>
      </c>
      <c r="J35" s="18">
        <v>0</v>
      </c>
      <c r="K35" s="18">
        <f t="shared" si="6"/>
        <v>41400</v>
      </c>
    </row>
    <row r="36" spans="1:11" ht="76.5" customHeight="1">
      <c r="A36" s="29" t="s">
        <v>249</v>
      </c>
      <c r="B36" s="56" t="s">
        <v>225</v>
      </c>
      <c r="C36" s="21">
        <f>C37</f>
        <v>6776060</v>
      </c>
      <c r="D36" s="21">
        <f>D38+D39</f>
        <v>0</v>
      </c>
      <c r="E36" s="21">
        <f t="shared" si="4"/>
        <v>6776060</v>
      </c>
      <c r="F36" s="21">
        <f>F37</f>
        <v>7074390</v>
      </c>
      <c r="G36" s="21">
        <f>G38+G39</f>
        <v>0</v>
      </c>
      <c r="H36" s="21">
        <f t="shared" si="5"/>
        <v>7074390</v>
      </c>
      <c r="I36" s="21">
        <f>I37</f>
        <v>7514010</v>
      </c>
      <c r="J36" s="21">
        <f>J38+J39</f>
        <v>0</v>
      </c>
      <c r="K36" s="21">
        <f t="shared" si="6"/>
        <v>7514010</v>
      </c>
    </row>
    <row r="37" spans="1:11" ht="119.25" customHeight="1">
      <c r="A37" s="30" t="s">
        <v>98</v>
      </c>
      <c r="B37" s="54" t="s">
        <v>75</v>
      </c>
      <c r="C37" s="18">
        <f>C39</f>
        <v>6776060</v>
      </c>
      <c r="D37" s="18">
        <v>0</v>
      </c>
      <c r="E37" s="18">
        <f t="shared" si="4"/>
        <v>6776060</v>
      </c>
      <c r="F37" s="18">
        <f>F39</f>
        <v>7074390</v>
      </c>
      <c r="G37" s="18">
        <f>G38</f>
        <v>0</v>
      </c>
      <c r="H37" s="18">
        <f t="shared" si="5"/>
        <v>7074390</v>
      </c>
      <c r="I37" s="18">
        <f>I39</f>
        <v>7514010</v>
      </c>
      <c r="J37" s="18">
        <f>J38</f>
        <v>0</v>
      </c>
      <c r="K37" s="18">
        <f t="shared" si="6"/>
        <v>7514010</v>
      </c>
    </row>
    <row r="38" spans="1:11" ht="0.75" customHeight="1">
      <c r="A38" s="30" t="s">
        <v>76</v>
      </c>
      <c r="B38" s="54" t="s">
        <v>75</v>
      </c>
      <c r="C38" s="18">
        <v>0</v>
      </c>
      <c r="D38" s="18">
        <v>0</v>
      </c>
      <c r="E38" s="18">
        <f t="shared" si="4"/>
        <v>0</v>
      </c>
      <c r="F38" s="18">
        <v>0</v>
      </c>
      <c r="G38" s="18">
        <v>0</v>
      </c>
      <c r="H38" s="18">
        <f t="shared" si="5"/>
        <v>0</v>
      </c>
      <c r="I38" s="18">
        <v>0</v>
      </c>
      <c r="J38" s="18">
        <v>0</v>
      </c>
      <c r="K38" s="18">
        <f t="shared" si="6"/>
        <v>0</v>
      </c>
    </row>
    <row r="39" spans="1:11" ht="114" customHeight="1">
      <c r="A39" s="30" t="s">
        <v>352</v>
      </c>
      <c r="B39" s="54" t="s">
        <v>75</v>
      </c>
      <c r="C39" s="18">
        <v>6776060</v>
      </c>
      <c r="D39" s="18">
        <v>0</v>
      </c>
      <c r="E39" s="18">
        <f t="shared" si="4"/>
        <v>6776060</v>
      </c>
      <c r="F39" s="18">
        <v>7074390</v>
      </c>
      <c r="G39" s="18">
        <v>0</v>
      </c>
      <c r="H39" s="18">
        <f t="shared" si="5"/>
        <v>7074390</v>
      </c>
      <c r="I39" s="18">
        <v>7514010</v>
      </c>
      <c r="J39" s="18">
        <v>0</v>
      </c>
      <c r="K39" s="18">
        <f t="shared" si="6"/>
        <v>7514010</v>
      </c>
    </row>
    <row r="40" spans="1:11" ht="78" customHeight="1">
      <c r="A40" s="29" t="s">
        <v>251</v>
      </c>
      <c r="B40" s="55" t="s">
        <v>226</v>
      </c>
      <c r="C40" s="21">
        <f>C41</f>
        <v>-722910</v>
      </c>
      <c r="D40" s="21">
        <f>D42+D43</f>
        <v>0</v>
      </c>
      <c r="E40" s="21">
        <f t="shared" si="4"/>
        <v>-722910</v>
      </c>
      <c r="F40" s="21">
        <f>F41</f>
        <v>-759280</v>
      </c>
      <c r="G40" s="21">
        <f>G42+G43</f>
        <v>0</v>
      </c>
      <c r="H40" s="21">
        <f t="shared" si="5"/>
        <v>-759280</v>
      </c>
      <c r="I40" s="21">
        <f>I41</f>
        <v>-766340</v>
      </c>
      <c r="J40" s="21">
        <f>J42+J43</f>
        <v>0</v>
      </c>
      <c r="K40" s="21">
        <f t="shared" si="6"/>
        <v>-766340</v>
      </c>
    </row>
    <row r="41" spans="1:11" ht="112.5" customHeight="1">
      <c r="A41" s="30" t="s">
        <v>99</v>
      </c>
      <c r="B41" s="54" t="s">
        <v>74</v>
      </c>
      <c r="C41" s="18">
        <f>C43</f>
        <v>-722910</v>
      </c>
      <c r="D41" s="18">
        <v>0</v>
      </c>
      <c r="E41" s="18">
        <f t="shared" si="4"/>
        <v>-722910</v>
      </c>
      <c r="F41" s="18">
        <f>F43</f>
        <v>-759280</v>
      </c>
      <c r="G41" s="18">
        <f>G42</f>
        <v>0</v>
      </c>
      <c r="H41" s="18">
        <f t="shared" si="5"/>
        <v>-759280</v>
      </c>
      <c r="I41" s="18">
        <f>I43</f>
        <v>-766340</v>
      </c>
      <c r="J41" s="18">
        <f>J42</f>
        <v>0</v>
      </c>
      <c r="K41" s="18">
        <f t="shared" si="6"/>
        <v>-766340</v>
      </c>
    </row>
    <row r="42" spans="1:11" ht="1.5" customHeight="1" hidden="1">
      <c r="A42" s="30" t="s">
        <v>73</v>
      </c>
      <c r="B42" s="54" t="s">
        <v>74</v>
      </c>
      <c r="C42" s="18">
        <v>0</v>
      </c>
      <c r="D42" s="18">
        <v>0</v>
      </c>
      <c r="E42" s="18">
        <f t="shared" si="4"/>
        <v>0</v>
      </c>
      <c r="F42" s="18">
        <v>0</v>
      </c>
      <c r="G42" s="18">
        <v>0</v>
      </c>
      <c r="H42" s="18">
        <f t="shared" si="5"/>
        <v>0</v>
      </c>
      <c r="I42" s="18">
        <v>0</v>
      </c>
      <c r="J42" s="18">
        <v>0</v>
      </c>
      <c r="K42" s="18">
        <f t="shared" si="6"/>
        <v>0</v>
      </c>
    </row>
    <row r="43" spans="1:11" ht="74.25" customHeight="1">
      <c r="A43" s="30" t="s">
        <v>353</v>
      </c>
      <c r="B43" s="54" t="s">
        <v>74</v>
      </c>
      <c r="C43" s="18">
        <v>-722910</v>
      </c>
      <c r="D43" s="18">
        <v>0</v>
      </c>
      <c r="E43" s="18">
        <f t="shared" si="4"/>
        <v>-722910</v>
      </c>
      <c r="F43" s="18">
        <v>-759280</v>
      </c>
      <c r="G43" s="18">
        <v>0</v>
      </c>
      <c r="H43" s="18">
        <f t="shared" si="5"/>
        <v>-759280</v>
      </c>
      <c r="I43" s="18">
        <v>-766340</v>
      </c>
      <c r="J43" s="18">
        <v>0</v>
      </c>
      <c r="K43" s="18">
        <f t="shared" si="6"/>
        <v>-766340</v>
      </c>
    </row>
    <row r="44" spans="1:11" ht="21" customHeight="1">
      <c r="A44" s="28" t="s">
        <v>188</v>
      </c>
      <c r="B44" s="3" t="s">
        <v>189</v>
      </c>
      <c r="C44" s="9">
        <f>C45+C53+C56+C59</f>
        <v>2800000</v>
      </c>
      <c r="D44" s="9">
        <f>D45+D53+D56+D59</f>
        <v>0</v>
      </c>
      <c r="E44" s="9">
        <f aca="true" t="shared" si="7" ref="E44:E51">C44+D44</f>
        <v>2800000</v>
      </c>
      <c r="F44" s="9">
        <f>F45+F53+F56+F59</f>
        <v>3055000</v>
      </c>
      <c r="G44" s="9">
        <f>G45+G53+G56+G59</f>
        <v>0</v>
      </c>
      <c r="H44" s="9">
        <f aca="true" t="shared" si="8" ref="H44:H51">F44+G44</f>
        <v>3055000</v>
      </c>
      <c r="I44" s="9">
        <f>I45+I53+I56+I59</f>
        <v>3120000</v>
      </c>
      <c r="J44" s="9">
        <f>J45+J53+J56+J59</f>
        <v>0</v>
      </c>
      <c r="K44" s="9">
        <f aca="true" t="shared" si="9" ref="K44:K51">I44+J44</f>
        <v>3120000</v>
      </c>
    </row>
    <row r="45" spans="1:11" ht="43.5" customHeight="1">
      <c r="A45" s="29" t="s">
        <v>162</v>
      </c>
      <c r="B45" s="52" t="s">
        <v>160</v>
      </c>
      <c r="C45" s="15">
        <f>C46+C49</f>
        <v>1600000</v>
      </c>
      <c r="D45" s="15">
        <f>D46+D49</f>
        <v>0</v>
      </c>
      <c r="E45" s="15">
        <f t="shared" si="7"/>
        <v>1600000</v>
      </c>
      <c r="F45" s="15">
        <f>F46+F49</f>
        <v>1600000</v>
      </c>
      <c r="G45" s="15">
        <f>G46+G49</f>
        <v>0</v>
      </c>
      <c r="H45" s="15">
        <f t="shared" si="8"/>
        <v>1600000</v>
      </c>
      <c r="I45" s="15">
        <f>I46+I49</f>
        <v>1600000</v>
      </c>
      <c r="J45" s="15">
        <f>J46+J49</f>
        <v>0</v>
      </c>
      <c r="K45" s="15">
        <f t="shared" si="9"/>
        <v>1600000</v>
      </c>
    </row>
    <row r="46" spans="1:11" ht="39" customHeight="1">
      <c r="A46" s="29" t="s">
        <v>163</v>
      </c>
      <c r="B46" s="52" t="s">
        <v>161</v>
      </c>
      <c r="C46" s="15">
        <f>C47</f>
        <v>800000</v>
      </c>
      <c r="D46" s="15">
        <f>D47</f>
        <v>0</v>
      </c>
      <c r="E46" s="15">
        <f t="shared" si="7"/>
        <v>800000</v>
      </c>
      <c r="F46" s="15">
        <f>F47</f>
        <v>800000</v>
      </c>
      <c r="G46" s="15">
        <f>G47</f>
        <v>0</v>
      </c>
      <c r="H46" s="15">
        <f t="shared" si="8"/>
        <v>800000</v>
      </c>
      <c r="I46" s="15">
        <f>I47</f>
        <v>800000</v>
      </c>
      <c r="J46" s="15">
        <f>J47</f>
        <v>0</v>
      </c>
      <c r="K46" s="15">
        <f t="shared" si="9"/>
        <v>800000</v>
      </c>
    </row>
    <row r="47" spans="1:11" ht="39.75" customHeight="1">
      <c r="A47" s="30" t="s">
        <v>164</v>
      </c>
      <c r="B47" s="53" t="s">
        <v>161</v>
      </c>
      <c r="C47" s="12">
        <f>C48</f>
        <v>800000</v>
      </c>
      <c r="D47" s="12">
        <f>D48</f>
        <v>0</v>
      </c>
      <c r="E47" s="12">
        <f t="shared" si="7"/>
        <v>800000</v>
      </c>
      <c r="F47" s="12">
        <f>F48</f>
        <v>800000</v>
      </c>
      <c r="G47" s="12">
        <f>G48</f>
        <v>0</v>
      </c>
      <c r="H47" s="12">
        <f t="shared" si="8"/>
        <v>800000</v>
      </c>
      <c r="I47" s="12">
        <f>I48</f>
        <v>800000</v>
      </c>
      <c r="J47" s="12">
        <f>J48</f>
        <v>0</v>
      </c>
      <c r="K47" s="12">
        <f t="shared" si="9"/>
        <v>800000</v>
      </c>
    </row>
    <row r="48" spans="1:11" ht="45" customHeight="1">
      <c r="A48" s="30" t="s">
        <v>167</v>
      </c>
      <c r="B48" s="53" t="s">
        <v>161</v>
      </c>
      <c r="C48" s="12">
        <v>800000</v>
      </c>
      <c r="D48" s="12">
        <v>0</v>
      </c>
      <c r="E48" s="12">
        <f t="shared" si="7"/>
        <v>800000</v>
      </c>
      <c r="F48" s="12">
        <v>800000</v>
      </c>
      <c r="G48" s="12">
        <v>0</v>
      </c>
      <c r="H48" s="12">
        <f t="shared" si="8"/>
        <v>800000</v>
      </c>
      <c r="I48" s="12">
        <v>800000</v>
      </c>
      <c r="J48" s="12">
        <v>0</v>
      </c>
      <c r="K48" s="12">
        <f t="shared" si="9"/>
        <v>800000</v>
      </c>
    </row>
    <row r="49" spans="1:11" ht="42" customHeight="1">
      <c r="A49" s="29" t="s">
        <v>166</v>
      </c>
      <c r="B49" s="52" t="s">
        <v>165</v>
      </c>
      <c r="C49" s="15">
        <f>C50</f>
        <v>800000</v>
      </c>
      <c r="D49" s="15">
        <f>D50</f>
        <v>0</v>
      </c>
      <c r="E49" s="15">
        <f t="shared" si="7"/>
        <v>800000</v>
      </c>
      <c r="F49" s="15">
        <f>F50</f>
        <v>800000</v>
      </c>
      <c r="G49" s="15">
        <f>G50</f>
        <v>0</v>
      </c>
      <c r="H49" s="15">
        <f t="shared" si="8"/>
        <v>800000</v>
      </c>
      <c r="I49" s="15">
        <f>I50</f>
        <v>800000</v>
      </c>
      <c r="J49" s="15">
        <f>J50</f>
        <v>0</v>
      </c>
      <c r="K49" s="15">
        <f t="shared" si="9"/>
        <v>800000</v>
      </c>
    </row>
    <row r="50" spans="1:11" ht="75.75" customHeight="1">
      <c r="A50" s="30" t="s">
        <v>170</v>
      </c>
      <c r="B50" s="53" t="s">
        <v>168</v>
      </c>
      <c r="C50" s="12">
        <f>C51</f>
        <v>800000</v>
      </c>
      <c r="D50" s="12">
        <f>D51</f>
        <v>0</v>
      </c>
      <c r="E50" s="12">
        <f t="shared" si="7"/>
        <v>800000</v>
      </c>
      <c r="F50" s="12">
        <f>F51</f>
        <v>800000</v>
      </c>
      <c r="G50" s="12">
        <f>G51</f>
        <v>0</v>
      </c>
      <c r="H50" s="12">
        <f t="shared" si="8"/>
        <v>800000</v>
      </c>
      <c r="I50" s="12">
        <f>I51</f>
        <v>800000</v>
      </c>
      <c r="J50" s="12">
        <f>J51</f>
        <v>0</v>
      </c>
      <c r="K50" s="12">
        <f t="shared" si="9"/>
        <v>800000</v>
      </c>
    </row>
    <row r="51" spans="1:11" ht="75.75" customHeight="1">
      <c r="A51" s="30" t="s">
        <v>169</v>
      </c>
      <c r="B51" s="53" t="s">
        <v>168</v>
      </c>
      <c r="C51" s="12">
        <v>800000</v>
      </c>
      <c r="D51" s="12">
        <v>0</v>
      </c>
      <c r="E51" s="12">
        <f t="shared" si="7"/>
        <v>800000</v>
      </c>
      <c r="F51" s="12">
        <v>800000</v>
      </c>
      <c r="G51" s="12">
        <v>0</v>
      </c>
      <c r="H51" s="12">
        <f t="shared" si="8"/>
        <v>800000</v>
      </c>
      <c r="I51" s="12">
        <v>800000</v>
      </c>
      <c r="J51" s="12">
        <v>0</v>
      </c>
      <c r="K51" s="12">
        <f t="shared" si="9"/>
        <v>800000</v>
      </c>
    </row>
    <row r="52" spans="1:11" ht="21" customHeight="1" hidden="1">
      <c r="A52" s="29" t="s">
        <v>255</v>
      </c>
      <c r="B52" s="52" t="s">
        <v>191</v>
      </c>
      <c r="C52" s="15">
        <f>C53</f>
        <v>0</v>
      </c>
      <c r="D52" s="15">
        <f>D53</f>
        <v>0</v>
      </c>
      <c r="E52" s="15"/>
      <c r="F52" s="15">
        <f>F53</f>
        <v>0</v>
      </c>
      <c r="G52" s="15">
        <f>G53</f>
        <v>0</v>
      </c>
      <c r="H52" s="15"/>
      <c r="I52" s="15">
        <f>I53</f>
        <v>0</v>
      </c>
      <c r="J52" s="15">
        <f>J53</f>
        <v>0</v>
      </c>
      <c r="K52" s="15"/>
    </row>
    <row r="53" spans="1:11" ht="21" customHeight="1" hidden="1">
      <c r="A53" s="30" t="s">
        <v>131</v>
      </c>
      <c r="B53" s="53" t="s">
        <v>191</v>
      </c>
      <c r="C53" s="12">
        <f>C54</f>
        <v>0</v>
      </c>
      <c r="D53" s="12">
        <f>D54</f>
        <v>0</v>
      </c>
      <c r="E53" s="12"/>
      <c r="F53" s="12">
        <f>F54</f>
        <v>0</v>
      </c>
      <c r="G53" s="12">
        <f>G54</f>
        <v>0</v>
      </c>
      <c r="H53" s="12"/>
      <c r="I53" s="12">
        <f>I54</f>
        <v>0</v>
      </c>
      <c r="J53" s="12">
        <f>J54</f>
        <v>0</v>
      </c>
      <c r="K53" s="12"/>
    </row>
    <row r="54" spans="1:11" ht="26.25" customHeight="1" hidden="1">
      <c r="A54" s="30" t="s">
        <v>190</v>
      </c>
      <c r="B54" s="53" t="s">
        <v>191</v>
      </c>
      <c r="C54" s="12">
        <v>0</v>
      </c>
      <c r="D54" s="12">
        <v>0</v>
      </c>
      <c r="E54" s="12"/>
      <c r="F54" s="12">
        <v>0</v>
      </c>
      <c r="G54" s="12">
        <v>0</v>
      </c>
      <c r="H54" s="12"/>
      <c r="I54" s="12">
        <v>0</v>
      </c>
      <c r="J54" s="12">
        <v>0</v>
      </c>
      <c r="K54" s="12"/>
    </row>
    <row r="55" spans="1:11" ht="26.25" customHeight="1">
      <c r="A55" s="29" t="s">
        <v>256</v>
      </c>
      <c r="B55" s="52" t="s">
        <v>193</v>
      </c>
      <c r="C55" s="15">
        <f>C56</f>
        <v>200000</v>
      </c>
      <c r="D55" s="15">
        <f>D56</f>
        <v>0</v>
      </c>
      <c r="E55" s="15">
        <f aca="true" t="shared" si="10" ref="E55:E64">C55+D55</f>
        <v>200000</v>
      </c>
      <c r="F55" s="15">
        <f>F56</f>
        <v>220000</v>
      </c>
      <c r="G55" s="15">
        <f>G56</f>
        <v>0</v>
      </c>
      <c r="H55" s="15">
        <f aca="true" t="shared" si="11" ref="H55:H64">F55+G55</f>
        <v>220000</v>
      </c>
      <c r="I55" s="15">
        <f>I56</f>
        <v>250000</v>
      </c>
      <c r="J55" s="15">
        <f>J56</f>
        <v>0</v>
      </c>
      <c r="K55" s="15">
        <f aca="true" t="shared" si="12" ref="K55:K64">I55+J55</f>
        <v>250000</v>
      </c>
    </row>
    <row r="56" spans="1:11" ht="26.25" customHeight="1">
      <c r="A56" s="30" t="s">
        <v>132</v>
      </c>
      <c r="B56" s="53" t="s">
        <v>193</v>
      </c>
      <c r="C56" s="12">
        <f>C57</f>
        <v>200000</v>
      </c>
      <c r="D56" s="12">
        <f>D57</f>
        <v>0</v>
      </c>
      <c r="E56" s="12">
        <f t="shared" si="10"/>
        <v>200000</v>
      </c>
      <c r="F56" s="12">
        <f>F57</f>
        <v>220000</v>
      </c>
      <c r="G56" s="12">
        <f>G57</f>
        <v>0</v>
      </c>
      <c r="H56" s="12">
        <f t="shared" si="11"/>
        <v>220000</v>
      </c>
      <c r="I56" s="12">
        <f>I57</f>
        <v>250000</v>
      </c>
      <c r="J56" s="12">
        <f>J57</f>
        <v>0</v>
      </c>
      <c r="K56" s="12">
        <f t="shared" si="12"/>
        <v>250000</v>
      </c>
    </row>
    <row r="57" spans="1:11" ht="22.5" customHeight="1">
      <c r="A57" s="30" t="s">
        <v>192</v>
      </c>
      <c r="B57" s="53" t="s">
        <v>193</v>
      </c>
      <c r="C57" s="12">
        <v>200000</v>
      </c>
      <c r="D57" s="12">
        <v>0</v>
      </c>
      <c r="E57" s="12">
        <f t="shared" si="10"/>
        <v>200000</v>
      </c>
      <c r="F57" s="12">
        <v>220000</v>
      </c>
      <c r="G57" s="12">
        <v>0</v>
      </c>
      <c r="H57" s="12">
        <f t="shared" si="11"/>
        <v>220000</v>
      </c>
      <c r="I57" s="12">
        <v>250000</v>
      </c>
      <c r="J57" s="12">
        <v>0</v>
      </c>
      <c r="K57" s="12">
        <f t="shared" si="12"/>
        <v>250000</v>
      </c>
    </row>
    <row r="58" spans="1:11" ht="39" customHeight="1">
      <c r="A58" s="29" t="s">
        <v>257</v>
      </c>
      <c r="B58" s="55" t="s">
        <v>258</v>
      </c>
      <c r="C58" s="15">
        <f>C59</f>
        <v>1000000</v>
      </c>
      <c r="D58" s="15">
        <f>D59</f>
        <v>0</v>
      </c>
      <c r="E58" s="15">
        <f t="shared" si="10"/>
        <v>1000000</v>
      </c>
      <c r="F58" s="15">
        <f>F59</f>
        <v>1235000</v>
      </c>
      <c r="G58" s="15">
        <f>G59</f>
        <v>0</v>
      </c>
      <c r="H58" s="15">
        <f t="shared" si="11"/>
        <v>1235000</v>
      </c>
      <c r="I58" s="15">
        <f>I59</f>
        <v>1270000</v>
      </c>
      <c r="J58" s="15">
        <f>J59</f>
        <v>0</v>
      </c>
      <c r="K58" s="15">
        <f t="shared" si="12"/>
        <v>1270000</v>
      </c>
    </row>
    <row r="59" spans="1:11" ht="37.5" customHeight="1">
      <c r="A59" s="30" t="s">
        <v>133</v>
      </c>
      <c r="B59" s="53" t="s">
        <v>227</v>
      </c>
      <c r="C59" s="12">
        <f>C60</f>
        <v>1000000</v>
      </c>
      <c r="D59" s="12">
        <f>D60</f>
        <v>0</v>
      </c>
      <c r="E59" s="12">
        <f t="shared" si="10"/>
        <v>1000000</v>
      </c>
      <c r="F59" s="12">
        <f>F60</f>
        <v>1235000</v>
      </c>
      <c r="G59" s="12">
        <f>G60</f>
        <v>0</v>
      </c>
      <c r="H59" s="12">
        <f t="shared" si="11"/>
        <v>1235000</v>
      </c>
      <c r="I59" s="12">
        <f>I60</f>
        <v>1270000</v>
      </c>
      <c r="J59" s="12">
        <f>J60</f>
        <v>0</v>
      </c>
      <c r="K59" s="12">
        <f t="shared" si="12"/>
        <v>1270000</v>
      </c>
    </row>
    <row r="60" spans="1:11" ht="41.25" customHeight="1">
      <c r="A60" s="30" t="s">
        <v>221</v>
      </c>
      <c r="B60" s="53" t="s">
        <v>227</v>
      </c>
      <c r="C60" s="12">
        <v>1000000</v>
      </c>
      <c r="D60" s="12">
        <v>0</v>
      </c>
      <c r="E60" s="12">
        <f t="shared" si="10"/>
        <v>1000000</v>
      </c>
      <c r="F60" s="12">
        <v>1235000</v>
      </c>
      <c r="G60" s="12">
        <v>0</v>
      </c>
      <c r="H60" s="12">
        <f t="shared" si="11"/>
        <v>1235000</v>
      </c>
      <c r="I60" s="12">
        <v>1270000</v>
      </c>
      <c r="J60" s="12">
        <v>0</v>
      </c>
      <c r="K60" s="12">
        <f t="shared" si="12"/>
        <v>1270000</v>
      </c>
    </row>
    <row r="61" spans="1:11" ht="22.5" customHeight="1">
      <c r="A61" s="28" t="s">
        <v>194</v>
      </c>
      <c r="B61" s="3" t="s">
        <v>195</v>
      </c>
      <c r="C61" s="9">
        <f>C64</f>
        <v>1200000</v>
      </c>
      <c r="D61" s="9">
        <f>D64</f>
        <v>0</v>
      </c>
      <c r="E61" s="9">
        <f t="shared" si="10"/>
        <v>1200000</v>
      </c>
      <c r="F61" s="9">
        <f>F64</f>
        <v>1250000</v>
      </c>
      <c r="G61" s="9">
        <f>G64</f>
        <v>0</v>
      </c>
      <c r="H61" s="9">
        <f t="shared" si="11"/>
        <v>1250000</v>
      </c>
      <c r="I61" s="9">
        <f>I64</f>
        <v>1300000</v>
      </c>
      <c r="J61" s="9">
        <f>J64</f>
        <v>0</v>
      </c>
      <c r="K61" s="9">
        <f t="shared" si="12"/>
        <v>1300000</v>
      </c>
    </row>
    <row r="62" spans="1:11" ht="45" customHeight="1">
      <c r="A62" s="32" t="s">
        <v>259</v>
      </c>
      <c r="B62" s="52" t="s">
        <v>260</v>
      </c>
      <c r="C62" s="15">
        <f>C63</f>
        <v>1200000</v>
      </c>
      <c r="D62" s="15">
        <f>D63</f>
        <v>0</v>
      </c>
      <c r="E62" s="15">
        <f t="shared" si="10"/>
        <v>1200000</v>
      </c>
      <c r="F62" s="15">
        <f>F63</f>
        <v>1250000</v>
      </c>
      <c r="G62" s="15">
        <f>G63</f>
        <v>0</v>
      </c>
      <c r="H62" s="15">
        <f t="shared" si="11"/>
        <v>1250000</v>
      </c>
      <c r="I62" s="15">
        <f>I63</f>
        <v>1300000</v>
      </c>
      <c r="J62" s="15">
        <f>J63</f>
        <v>0</v>
      </c>
      <c r="K62" s="15">
        <f t="shared" si="12"/>
        <v>1300000</v>
      </c>
    </row>
    <row r="63" spans="1:11" ht="39" customHeight="1">
      <c r="A63" s="33" t="s">
        <v>126</v>
      </c>
      <c r="B63" s="53" t="s">
        <v>197</v>
      </c>
      <c r="C63" s="12">
        <f>C64</f>
        <v>1200000</v>
      </c>
      <c r="D63" s="12">
        <f>D64</f>
        <v>0</v>
      </c>
      <c r="E63" s="12">
        <f t="shared" si="10"/>
        <v>1200000</v>
      </c>
      <c r="F63" s="12">
        <f>F64</f>
        <v>1250000</v>
      </c>
      <c r="G63" s="12">
        <f>G64</f>
        <v>0</v>
      </c>
      <c r="H63" s="12">
        <f t="shared" si="11"/>
        <v>1250000</v>
      </c>
      <c r="I63" s="12">
        <f>I64</f>
        <v>1300000</v>
      </c>
      <c r="J63" s="12">
        <f>J64</f>
        <v>0</v>
      </c>
      <c r="K63" s="12">
        <f t="shared" si="12"/>
        <v>1300000</v>
      </c>
    </row>
    <row r="64" spans="1:11" ht="56.25" customHeight="1">
      <c r="A64" s="87" t="s">
        <v>196</v>
      </c>
      <c r="B64" s="81" t="s">
        <v>197</v>
      </c>
      <c r="C64" s="80">
        <v>1200000</v>
      </c>
      <c r="D64" s="80">
        <v>0</v>
      </c>
      <c r="E64" s="12">
        <f t="shared" si="10"/>
        <v>1200000</v>
      </c>
      <c r="F64" s="80">
        <v>1250000</v>
      </c>
      <c r="G64" s="80">
        <v>0</v>
      </c>
      <c r="H64" s="12">
        <f t="shared" si="11"/>
        <v>1250000</v>
      </c>
      <c r="I64" s="80">
        <v>1300000</v>
      </c>
      <c r="J64" s="80">
        <v>0</v>
      </c>
      <c r="K64" s="12">
        <f t="shared" si="12"/>
        <v>1300000</v>
      </c>
    </row>
    <row r="65" spans="1:11" ht="0.75" customHeight="1" hidden="1">
      <c r="A65" s="88"/>
      <c r="B65" s="81"/>
      <c r="C65" s="80"/>
      <c r="D65" s="80"/>
      <c r="E65" s="12"/>
      <c r="F65" s="80"/>
      <c r="G65" s="80"/>
      <c r="H65" s="12"/>
      <c r="I65" s="80"/>
      <c r="J65" s="80"/>
      <c r="K65" s="12"/>
    </row>
    <row r="66" spans="1:11" ht="40.5" customHeight="1">
      <c r="A66" s="28" t="s">
        <v>198</v>
      </c>
      <c r="B66" s="3" t="s">
        <v>199</v>
      </c>
      <c r="C66" s="9">
        <f>C68+C77+C80+C83+C87</f>
        <v>1434800</v>
      </c>
      <c r="D66" s="9">
        <f>D68+D77+D80+D83+D87</f>
        <v>0</v>
      </c>
      <c r="E66" s="9">
        <f aca="true" t="shared" si="13" ref="E66:E94">C66+D66</f>
        <v>1434800</v>
      </c>
      <c r="F66" s="9">
        <f>F68+F77+F80+F83+F87</f>
        <v>1477800</v>
      </c>
      <c r="G66" s="9">
        <f>G68+G77+G80+G83+G87</f>
        <v>0</v>
      </c>
      <c r="H66" s="9">
        <f aca="true" t="shared" si="14" ref="H66:H94">F66+G66</f>
        <v>1477800</v>
      </c>
      <c r="I66" s="9">
        <f>I68+I77+I80+I83+I87</f>
        <v>1492800</v>
      </c>
      <c r="J66" s="9">
        <f>J68+J77+J80+J83+J87</f>
        <v>0</v>
      </c>
      <c r="K66" s="9">
        <f aca="true" t="shared" si="15" ref="K66:K94">I66+J66</f>
        <v>1492800</v>
      </c>
    </row>
    <row r="67" spans="1:11" ht="99.75" customHeight="1">
      <c r="A67" s="29" t="s">
        <v>292</v>
      </c>
      <c r="B67" s="52" t="s">
        <v>291</v>
      </c>
      <c r="C67" s="15">
        <f>C69+C74+C76+C79+C82</f>
        <v>1429600</v>
      </c>
      <c r="D67" s="15">
        <f>D69+D74+D76+D79+D82</f>
        <v>0</v>
      </c>
      <c r="E67" s="15">
        <f t="shared" si="13"/>
        <v>1429600</v>
      </c>
      <c r="F67" s="15">
        <f>F69+F74+F76+F79+F82</f>
        <v>1472600</v>
      </c>
      <c r="G67" s="15">
        <f>G69+G74+G76+G79+G82</f>
        <v>0</v>
      </c>
      <c r="H67" s="15">
        <f t="shared" si="14"/>
        <v>1472600</v>
      </c>
      <c r="I67" s="15">
        <f>I69+I74+I76+I79+I82</f>
        <v>1487600</v>
      </c>
      <c r="J67" s="15">
        <f>J69+J74+J76+J79+J82</f>
        <v>0</v>
      </c>
      <c r="K67" s="15">
        <f t="shared" si="15"/>
        <v>1487600</v>
      </c>
    </row>
    <row r="68" spans="1:11" ht="75.75" customHeight="1">
      <c r="A68" s="32" t="s">
        <v>243</v>
      </c>
      <c r="B68" s="57" t="s">
        <v>100</v>
      </c>
      <c r="C68" s="15">
        <f>C69+C74</f>
        <v>547000</v>
      </c>
      <c r="D68" s="15">
        <f>D69+D74</f>
        <v>0</v>
      </c>
      <c r="E68" s="15">
        <f t="shared" si="13"/>
        <v>547000</v>
      </c>
      <c r="F68" s="15">
        <f>F69+F74</f>
        <v>590000</v>
      </c>
      <c r="G68" s="15">
        <f>G69+G74</f>
        <v>0</v>
      </c>
      <c r="H68" s="15">
        <f t="shared" si="14"/>
        <v>590000</v>
      </c>
      <c r="I68" s="15">
        <f>I69+I74</f>
        <v>605000</v>
      </c>
      <c r="J68" s="15">
        <f>J69+J74</f>
        <v>0</v>
      </c>
      <c r="K68" s="15">
        <f t="shared" si="15"/>
        <v>605000</v>
      </c>
    </row>
    <row r="69" spans="1:11" ht="99" customHeight="1">
      <c r="A69" s="29" t="s">
        <v>119</v>
      </c>
      <c r="B69" s="58" t="s">
        <v>120</v>
      </c>
      <c r="C69" s="15">
        <f>C70+C71+C72+C73</f>
        <v>147000</v>
      </c>
      <c r="D69" s="15">
        <f>D70+D71+D72+D73</f>
        <v>0</v>
      </c>
      <c r="E69" s="15">
        <f t="shared" si="13"/>
        <v>147000</v>
      </c>
      <c r="F69" s="15">
        <f>F70+F71+F72+F73</f>
        <v>180000</v>
      </c>
      <c r="G69" s="15">
        <f>G70+G71+G72+G73</f>
        <v>0</v>
      </c>
      <c r="H69" s="15">
        <f t="shared" si="14"/>
        <v>180000</v>
      </c>
      <c r="I69" s="15">
        <f>I70+I71+I72+I73</f>
        <v>190000</v>
      </c>
      <c r="J69" s="15">
        <f>J70+J71+J72+J73</f>
        <v>0</v>
      </c>
      <c r="K69" s="15">
        <f t="shared" si="15"/>
        <v>190000</v>
      </c>
    </row>
    <row r="70" spans="1:11" ht="114" customHeight="1">
      <c r="A70" s="34" t="s">
        <v>77</v>
      </c>
      <c r="B70" s="59" t="s">
        <v>236</v>
      </c>
      <c r="C70" s="10">
        <v>42000</v>
      </c>
      <c r="D70" s="10">
        <v>0</v>
      </c>
      <c r="E70" s="10">
        <f t="shared" si="13"/>
        <v>42000</v>
      </c>
      <c r="F70" s="10">
        <v>50000</v>
      </c>
      <c r="G70" s="10">
        <v>0</v>
      </c>
      <c r="H70" s="10">
        <f t="shared" si="14"/>
        <v>50000</v>
      </c>
      <c r="I70" s="10">
        <v>50000</v>
      </c>
      <c r="J70" s="10">
        <v>0</v>
      </c>
      <c r="K70" s="10">
        <f t="shared" si="15"/>
        <v>50000</v>
      </c>
    </row>
    <row r="71" spans="1:11" ht="117.75" customHeight="1">
      <c r="A71" s="34" t="s">
        <v>78</v>
      </c>
      <c r="B71" s="59" t="s">
        <v>237</v>
      </c>
      <c r="C71" s="10">
        <v>50000</v>
      </c>
      <c r="D71" s="10">
        <v>0</v>
      </c>
      <c r="E71" s="10">
        <f t="shared" si="13"/>
        <v>50000</v>
      </c>
      <c r="F71" s="10">
        <v>55000</v>
      </c>
      <c r="G71" s="10">
        <v>0</v>
      </c>
      <c r="H71" s="10">
        <f t="shared" si="14"/>
        <v>55000</v>
      </c>
      <c r="I71" s="10">
        <v>60000</v>
      </c>
      <c r="J71" s="10">
        <v>0</v>
      </c>
      <c r="K71" s="10">
        <f t="shared" si="15"/>
        <v>60000</v>
      </c>
    </row>
    <row r="72" spans="1:11" ht="117" customHeight="1">
      <c r="A72" s="34" t="s">
        <v>79</v>
      </c>
      <c r="B72" s="59" t="s">
        <v>28</v>
      </c>
      <c r="C72" s="10">
        <v>25000</v>
      </c>
      <c r="D72" s="10">
        <v>0</v>
      </c>
      <c r="E72" s="10">
        <f t="shared" si="13"/>
        <v>25000</v>
      </c>
      <c r="F72" s="10">
        <v>37000</v>
      </c>
      <c r="G72" s="10">
        <v>0</v>
      </c>
      <c r="H72" s="10">
        <f t="shared" si="14"/>
        <v>37000</v>
      </c>
      <c r="I72" s="10">
        <v>40000</v>
      </c>
      <c r="J72" s="10">
        <v>0</v>
      </c>
      <c r="K72" s="10">
        <f t="shared" si="15"/>
        <v>40000</v>
      </c>
    </row>
    <row r="73" spans="1:11" ht="114" customHeight="1">
      <c r="A73" s="34" t="s">
        <v>80</v>
      </c>
      <c r="B73" s="59" t="s">
        <v>29</v>
      </c>
      <c r="C73" s="10">
        <v>30000</v>
      </c>
      <c r="D73" s="10">
        <v>0</v>
      </c>
      <c r="E73" s="10">
        <f t="shared" si="13"/>
        <v>30000</v>
      </c>
      <c r="F73" s="10">
        <v>38000</v>
      </c>
      <c r="G73" s="10">
        <v>0</v>
      </c>
      <c r="H73" s="10">
        <f t="shared" si="14"/>
        <v>38000</v>
      </c>
      <c r="I73" s="10">
        <v>40000</v>
      </c>
      <c r="J73" s="10">
        <v>0</v>
      </c>
      <c r="K73" s="10">
        <f t="shared" si="15"/>
        <v>40000</v>
      </c>
    </row>
    <row r="74" spans="1:11" ht="95.25" customHeight="1">
      <c r="A74" s="29" t="s">
        <v>121</v>
      </c>
      <c r="B74" s="57" t="s">
        <v>228</v>
      </c>
      <c r="C74" s="15">
        <f>C75</f>
        <v>400000</v>
      </c>
      <c r="D74" s="15">
        <f>D75</f>
        <v>0</v>
      </c>
      <c r="E74" s="15">
        <f t="shared" si="13"/>
        <v>400000</v>
      </c>
      <c r="F74" s="15">
        <f>F75</f>
        <v>410000</v>
      </c>
      <c r="G74" s="15">
        <f>G75</f>
        <v>0</v>
      </c>
      <c r="H74" s="15">
        <f t="shared" si="14"/>
        <v>410000</v>
      </c>
      <c r="I74" s="15">
        <f>I75</f>
        <v>415000</v>
      </c>
      <c r="J74" s="15">
        <f>J75</f>
        <v>0</v>
      </c>
      <c r="K74" s="15">
        <f t="shared" si="15"/>
        <v>415000</v>
      </c>
    </row>
    <row r="75" spans="1:11" ht="81" customHeight="1">
      <c r="A75" s="34" t="s">
        <v>27</v>
      </c>
      <c r="B75" s="60" t="s">
        <v>228</v>
      </c>
      <c r="C75" s="10">
        <v>400000</v>
      </c>
      <c r="D75" s="10">
        <v>0</v>
      </c>
      <c r="E75" s="10">
        <f t="shared" si="13"/>
        <v>400000</v>
      </c>
      <c r="F75" s="10">
        <v>410000</v>
      </c>
      <c r="G75" s="10">
        <v>0</v>
      </c>
      <c r="H75" s="10">
        <f t="shared" si="14"/>
        <v>410000</v>
      </c>
      <c r="I75" s="10">
        <v>415000</v>
      </c>
      <c r="J75" s="10">
        <v>0</v>
      </c>
      <c r="K75" s="10">
        <f t="shared" si="15"/>
        <v>415000</v>
      </c>
    </row>
    <row r="76" spans="1:11" ht="90" customHeight="1">
      <c r="A76" s="29" t="s">
        <v>261</v>
      </c>
      <c r="B76" s="52" t="s">
        <v>262</v>
      </c>
      <c r="C76" s="15">
        <f>C77</f>
        <v>350000</v>
      </c>
      <c r="D76" s="15">
        <f>D77</f>
        <v>0</v>
      </c>
      <c r="E76" s="15">
        <f t="shared" si="13"/>
        <v>350000</v>
      </c>
      <c r="F76" s="15">
        <f>F77</f>
        <v>350000</v>
      </c>
      <c r="G76" s="15">
        <f>G77</f>
        <v>0</v>
      </c>
      <c r="H76" s="15">
        <f t="shared" si="14"/>
        <v>350000</v>
      </c>
      <c r="I76" s="15">
        <f>I77</f>
        <v>350000</v>
      </c>
      <c r="J76" s="15">
        <f>J77</f>
        <v>0</v>
      </c>
      <c r="K76" s="15">
        <f t="shared" si="15"/>
        <v>350000</v>
      </c>
    </row>
    <row r="77" spans="1:11" ht="74.25" customHeight="1">
      <c r="A77" s="33" t="s">
        <v>122</v>
      </c>
      <c r="B77" s="61" t="s">
        <v>200</v>
      </c>
      <c r="C77" s="12">
        <f>C78</f>
        <v>350000</v>
      </c>
      <c r="D77" s="12">
        <f>D78</f>
        <v>0</v>
      </c>
      <c r="E77" s="12">
        <f t="shared" si="13"/>
        <v>350000</v>
      </c>
      <c r="F77" s="12">
        <f>F78</f>
        <v>350000</v>
      </c>
      <c r="G77" s="12">
        <f>G78</f>
        <v>0</v>
      </c>
      <c r="H77" s="12">
        <f t="shared" si="14"/>
        <v>350000</v>
      </c>
      <c r="I77" s="12">
        <f>I78</f>
        <v>350000</v>
      </c>
      <c r="J77" s="12">
        <f>J78</f>
        <v>0</v>
      </c>
      <c r="K77" s="12">
        <f t="shared" si="15"/>
        <v>350000</v>
      </c>
    </row>
    <row r="78" spans="1:11" ht="75" customHeight="1">
      <c r="A78" s="35" t="s">
        <v>81</v>
      </c>
      <c r="B78" s="62" t="s">
        <v>200</v>
      </c>
      <c r="C78" s="16">
        <v>350000</v>
      </c>
      <c r="D78" s="16">
        <v>0</v>
      </c>
      <c r="E78" s="16">
        <f t="shared" si="13"/>
        <v>350000</v>
      </c>
      <c r="F78" s="16">
        <v>350000</v>
      </c>
      <c r="G78" s="16">
        <v>0</v>
      </c>
      <c r="H78" s="16">
        <f t="shared" si="14"/>
        <v>350000</v>
      </c>
      <c r="I78" s="16">
        <v>350000</v>
      </c>
      <c r="J78" s="16">
        <v>0</v>
      </c>
      <c r="K78" s="16">
        <f t="shared" si="15"/>
        <v>350000</v>
      </c>
    </row>
    <row r="79" spans="1:11" ht="92.25" customHeight="1">
      <c r="A79" s="32" t="s">
        <v>263</v>
      </c>
      <c r="B79" s="52" t="s">
        <v>264</v>
      </c>
      <c r="C79" s="15">
        <f>C80</f>
        <v>381300</v>
      </c>
      <c r="D79" s="15">
        <f>D80</f>
        <v>0</v>
      </c>
      <c r="E79" s="15">
        <f t="shared" si="13"/>
        <v>381300</v>
      </c>
      <c r="F79" s="15">
        <f>F80</f>
        <v>381300</v>
      </c>
      <c r="G79" s="15">
        <f>G80</f>
        <v>0</v>
      </c>
      <c r="H79" s="15">
        <f t="shared" si="14"/>
        <v>381300</v>
      </c>
      <c r="I79" s="15">
        <f>I80</f>
        <v>381300</v>
      </c>
      <c r="J79" s="15">
        <f>J80</f>
        <v>0</v>
      </c>
      <c r="K79" s="15">
        <f t="shared" si="15"/>
        <v>381300</v>
      </c>
    </row>
    <row r="80" spans="1:11" ht="75" customHeight="1">
      <c r="A80" s="33" t="s">
        <v>123</v>
      </c>
      <c r="B80" s="61" t="s">
        <v>105</v>
      </c>
      <c r="C80" s="12">
        <f>C81</f>
        <v>381300</v>
      </c>
      <c r="D80" s="12">
        <f>D81</f>
        <v>0</v>
      </c>
      <c r="E80" s="12">
        <f t="shared" si="13"/>
        <v>381300</v>
      </c>
      <c r="F80" s="12">
        <f>F81</f>
        <v>381300</v>
      </c>
      <c r="G80" s="12">
        <f>G81</f>
        <v>0</v>
      </c>
      <c r="H80" s="12">
        <f t="shared" si="14"/>
        <v>381300</v>
      </c>
      <c r="I80" s="12">
        <f>I81</f>
        <v>381300</v>
      </c>
      <c r="J80" s="12">
        <f>J81</f>
        <v>0</v>
      </c>
      <c r="K80" s="12">
        <f t="shared" si="15"/>
        <v>381300</v>
      </c>
    </row>
    <row r="81" spans="1:11" ht="78.75" customHeight="1">
      <c r="A81" s="35" t="s">
        <v>106</v>
      </c>
      <c r="B81" s="63" t="s">
        <v>105</v>
      </c>
      <c r="C81" s="10">
        <v>381300</v>
      </c>
      <c r="D81" s="10">
        <v>0</v>
      </c>
      <c r="E81" s="10">
        <f t="shared" si="13"/>
        <v>381300</v>
      </c>
      <c r="F81" s="10">
        <v>381300</v>
      </c>
      <c r="G81" s="10">
        <v>0</v>
      </c>
      <c r="H81" s="10">
        <f t="shared" si="14"/>
        <v>381300</v>
      </c>
      <c r="I81" s="10">
        <v>381300</v>
      </c>
      <c r="J81" s="10">
        <v>0</v>
      </c>
      <c r="K81" s="10">
        <f t="shared" si="15"/>
        <v>381300</v>
      </c>
    </row>
    <row r="82" spans="1:11" ht="39.75" customHeight="1">
      <c r="A82" s="32" t="s">
        <v>265</v>
      </c>
      <c r="B82" s="52" t="s">
        <v>266</v>
      </c>
      <c r="C82" s="15">
        <f>C83</f>
        <v>151300</v>
      </c>
      <c r="D82" s="15">
        <f>D83</f>
        <v>0</v>
      </c>
      <c r="E82" s="15">
        <f t="shared" si="13"/>
        <v>151300</v>
      </c>
      <c r="F82" s="15">
        <f>F83</f>
        <v>151300</v>
      </c>
      <c r="G82" s="15">
        <f>G83</f>
        <v>0</v>
      </c>
      <c r="H82" s="15">
        <f t="shared" si="14"/>
        <v>151300</v>
      </c>
      <c r="I82" s="15">
        <f>I83</f>
        <v>151300</v>
      </c>
      <c r="J82" s="15">
        <f>J83</f>
        <v>0</v>
      </c>
      <c r="K82" s="15">
        <f t="shared" si="15"/>
        <v>151300</v>
      </c>
    </row>
    <row r="83" spans="1:11" ht="47.25" customHeight="1">
      <c r="A83" s="33" t="s">
        <v>124</v>
      </c>
      <c r="B83" s="61" t="s">
        <v>231</v>
      </c>
      <c r="C83" s="12">
        <f>C84</f>
        <v>151300</v>
      </c>
      <c r="D83" s="12">
        <f>D84</f>
        <v>0</v>
      </c>
      <c r="E83" s="12">
        <f t="shared" si="13"/>
        <v>151300</v>
      </c>
      <c r="F83" s="12">
        <f>F84</f>
        <v>151300</v>
      </c>
      <c r="G83" s="12">
        <f>G84</f>
        <v>0</v>
      </c>
      <c r="H83" s="12">
        <f t="shared" si="14"/>
        <v>151300</v>
      </c>
      <c r="I83" s="12">
        <f>I84</f>
        <v>151300</v>
      </c>
      <c r="J83" s="12">
        <f>J84</f>
        <v>0</v>
      </c>
      <c r="K83" s="12">
        <f t="shared" si="15"/>
        <v>151300</v>
      </c>
    </row>
    <row r="84" spans="1:11" ht="39" customHeight="1">
      <c r="A84" s="33" t="s">
        <v>230</v>
      </c>
      <c r="B84" s="53" t="s">
        <v>231</v>
      </c>
      <c r="C84" s="12">
        <v>151300</v>
      </c>
      <c r="D84" s="12">
        <v>0</v>
      </c>
      <c r="E84" s="12">
        <f t="shared" si="13"/>
        <v>151300</v>
      </c>
      <c r="F84" s="12">
        <v>151300</v>
      </c>
      <c r="G84" s="12">
        <v>0</v>
      </c>
      <c r="H84" s="12">
        <f t="shared" si="14"/>
        <v>151300</v>
      </c>
      <c r="I84" s="12">
        <v>151300</v>
      </c>
      <c r="J84" s="12">
        <v>0</v>
      </c>
      <c r="K84" s="12">
        <f t="shared" si="15"/>
        <v>151300</v>
      </c>
    </row>
    <row r="85" spans="1:11" ht="91.5" customHeight="1">
      <c r="A85" s="32" t="s">
        <v>268</v>
      </c>
      <c r="B85" s="52" t="s">
        <v>267</v>
      </c>
      <c r="C85" s="15">
        <f aca="true" t="shared" si="16" ref="C85:D87">C86</f>
        <v>5200</v>
      </c>
      <c r="D85" s="15">
        <f t="shared" si="16"/>
        <v>0</v>
      </c>
      <c r="E85" s="15">
        <f t="shared" si="13"/>
        <v>5200</v>
      </c>
      <c r="F85" s="15">
        <f aca="true" t="shared" si="17" ref="F85:G87">F86</f>
        <v>5200</v>
      </c>
      <c r="G85" s="15">
        <f t="shared" si="17"/>
        <v>0</v>
      </c>
      <c r="H85" s="15">
        <f t="shared" si="14"/>
        <v>5200</v>
      </c>
      <c r="I85" s="15">
        <f aca="true" t="shared" si="18" ref="I85:J87">I86</f>
        <v>5200</v>
      </c>
      <c r="J85" s="15">
        <f t="shared" si="18"/>
        <v>0</v>
      </c>
      <c r="K85" s="15">
        <f t="shared" si="15"/>
        <v>5200</v>
      </c>
    </row>
    <row r="86" spans="1:11" ht="78.75" customHeight="1">
      <c r="A86" s="33" t="s">
        <v>270</v>
      </c>
      <c r="B86" s="64" t="s">
        <v>269</v>
      </c>
      <c r="C86" s="12">
        <f t="shared" si="16"/>
        <v>5200</v>
      </c>
      <c r="D86" s="12">
        <f t="shared" si="16"/>
        <v>0</v>
      </c>
      <c r="E86" s="12">
        <f t="shared" si="13"/>
        <v>5200</v>
      </c>
      <c r="F86" s="12">
        <f t="shared" si="17"/>
        <v>5200</v>
      </c>
      <c r="G86" s="12">
        <f t="shared" si="17"/>
        <v>0</v>
      </c>
      <c r="H86" s="12">
        <f t="shared" si="14"/>
        <v>5200</v>
      </c>
      <c r="I86" s="12">
        <f t="shared" si="18"/>
        <v>5200</v>
      </c>
      <c r="J86" s="12">
        <f t="shared" si="18"/>
        <v>0</v>
      </c>
      <c r="K86" s="12">
        <f t="shared" si="15"/>
        <v>5200</v>
      </c>
    </row>
    <row r="87" spans="1:11" ht="79.5" customHeight="1">
      <c r="A87" s="33" t="s">
        <v>125</v>
      </c>
      <c r="B87" s="61" t="s">
        <v>202</v>
      </c>
      <c r="C87" s="12">
        <f t="shared" si="16"/>
        <v>5200</v>
      </c>
      <c r="D87" s="12">
        <f t="shared" si="16"/>
        <v>0</v>
      </c>
      <c r="E87" s="12">
        <f t="shared" si="13"/>
        <v>5200</v>
      </c>
      <c r="F87" s="12">
        <f t="shared" si="17"/>
        <v>5200</v>
      </c>
      <c r="G87" s="12">
        <f t="shared" si="17"/>
        <v>0</v>
      </c>
      <c r="H87" s="12">
        <f t="shared" si="14"/>
        <v>5200</v>
      </c>
      <c r="I87" s="12">
        <f t="shared" si="18"/>
        <v>5200</v>
      </c>
      <c r="J87" s="12">
        <f t="shared" si="18"/>
        <v>0</v>
      </c>
      <c r="K87" s="12">
        <f t="shared" si="15"/>
        <v>5200</v>
      </c>
    </row>
    <row r="88" spans="1:11" ht="75.75" customHeight="1">
      <c r="A88" s="35" t="s">
        <v>201</v>
      </c>
      <c r="B88" s="62" t="s">
        <v>202</v>
      </c>
      <c r="C88" s="10">
        <v>5200</v>
      </c>
      <c r="D88" s="10">
        <v>0</v>
      </c>
      <c r="E88" s="10">
        <f t="shared" si="13"/>
        <v>5200</v>
      </c>
      <c r="F88" s="10">
        <v>5200</v>
      </c>
      <c r="G88" s="10">
        <v>0</v>
      </c>
      <c r="H88" s="10">
        <f t="shared" si="14"/>
        <v>5200</v>
      </c>
      <c r="I88" s="10">
        <v>5200</v>
      </c>
      <c r="J88" s="10">
        <v>0</v>
      </c>
      <c r="K88" s="10">
        <f t="shared" si="15"/>
        <v>5200</v>
      </c>
    </row>
    <row r="89" spans="1:11" ht="20.25" customHeight="1">
      <c r="A89" s="28" t="s">
        <v>244</v>
      </c>
      <c r="B89" s="3" t="s">
        <v>56</v>
      </c>
      <c r="C89" s="17">
        <f>C92+C94+C95</f>
        <v>163900</v>
      </c>
      <c r="D89" s="17">
        <f>D92+D94+D95</f>
        <v>0</v>
      </c>
      <c r="E89" s="17">
        <f t="shared" si="13"/>
        <v>163900</v>
      </c>
      <c r="F89" s="17">
        <f>F92+F94+F95</f>
        <v>170400</v>
      </c>
      <c r="G89" s="17">
        <f>G92+G94+G95</f>
        <v>0</v>
      </c>
      <c r="H89" s="17">
        <f t="shared" si="14"/>
        <v>170400</v>
      </c>
      <c r="I89" s="17">
        <f>I92+I94+I95</f>
        <v>177300</v>
      </c>
      <c r="J89" s="17">
        <f>J92+J94+J95</f>
        <v>0</v>
      </c>
      <c r="K89" s="17">
        <f t="shared" si="15"/>
        <v>177300</v>
      </c>
    </row>
    <row r="90" spans="1:11" ht="20.25" customHeight="1">
      <c r="A90" s="29" t="s">
        <v>272</v>
      </c>
      <c r="B90" s="65" t="s">
        <v>271</v>
      </c>
      <c r="C90" s="20">
        <f>C91+C93</f>
        <v>163900</v>
      </c>
      <c r="D90" s="20">
        <f>D91+D93</f>
        <v>0</v>
      </c>
      <c r="E90" s="20">
        <f t="shared" si="13"/>
        <v>163900</v>
      </c>
      <c r="F90" s="20">
        <f>F91+F93</f>
        <v>170400</v>
      </c>
      <c r="G90" s="20">
        <f>G91+G93</f>
        <v>0</v>
      </c>
      <c r="H90" s="20">
        <f t="shared" si="14"/>
        <v>170400</v>
      </c>
      <c r="I90" s="20">
        <f>I91+I93</f>
        <v>177300</v>
      </c>
      <c r="J90" s="20">
        <f>J91+J93</f>
        <v>0</v>
      </c>
      <c r="K90" s="20">
        <f t="shared" si="15"/>
        <v>177300</v>
      </c>
    </row>
    <row r="91" spans="1:11" ht="18.75" customHeight="1">
      <c r="A91" s="29" t="s">
        <v>134</v>
      </c>
      <c r="B91" s="52" t="s">
        <v>204</v>
      </c>
      <c r="C91" s="15">
        <f>C92</f>
        <v>20700</v>
      </c>
      <c r="D91" s="15">
        <f>D92</f>
        <v>0</v>
      </c>
      <c r="E91" s="15">
        <f t="shared" si="13"/>
        <v>20700</v>
      </c>
      <c r="F91" s="15">
        <f>F92</f>
        <v>21500</v>
      </c>
      <c r="G91" s="15">
        <f>G92</f>
        <v>0</v>
      </c>
      <c r="H91" s="15">
        <f t="shared" si="14"/>
        <v>21500</v>
      </c>
      <c r="I91" s="15">
        <f>I92</f>
        <v>22400</v>
      </c>
      <c r="J91" s="15">
        <f>J92</f>
        <v>0</v>
      </c>
      <c r="K91" s="15">
        <f t="shared" si="15"/>
        <v>22400</v>
      </c>
    </row>
    <row r="92" spans="1:11" ht="38.25" customHeight="1">
      <c r="A92" s="34" t="s">
        <v>203</v>
      </c>
      <c r="B92" s="66" t="s">
        <v>204</v>
      </c>
      <c r="C92" s="10">
        <v>20700</v>
      </c>
      <c r="D92" s="10"/>
      <c r="E92" s="10">
        <f t="shared" si="13"/>
        <v>20700</v>
      </c>
      <c r="F92" s="10">
        <v>21500</v>
      </c>
      <c r="G92" s="10"/>
      <c r="H92" s="10">
        <f t="shared" si="14"/>
        <v>21500</v>
      </c>
      <c r="I92" s="10">
        <v>22400</v>
      </c>
      <c r="J92" s="10"/>
      <c r="K92" s="10">
        <f t="shared" si="15"/>
        <v>22400</v>
      </c>
    </row>
    <row r="93" spans="1:11" ht="24" customHeight="1">
      <c r="A93" s="29" t="s">
        <v>135</v>
      </c>
      <c r="B93" s="52" t="s">
        <v>206</v>
      </c>
      <c r="C93" s="15">
        <f>C94</f>
        <v>143200</v>
      </c>
      <c r="D93" s="15">
        <f>D94</f>
        <v>0</v>
      </c>
      <c r="E93" s="15">
        <f t="shared" si="13"/>
        <v>143200</v>
      </c>
      <c r="F93" s="15">
        <f>F94</f>
        <v>148900</v>
      </c>
      <c r="G93" s="15">
        <f>G94</f>
        <v>0</v>
      </c>
      <c r="H93" s="15">
        <f t="shared" si="14"/>
        <v>148900</v>
      </c>
      <c r="I93" s="15">
        <f>I94</f>
        <v>154900</v>
      </c>
      <c r="J93" s="15">
        <f>J94</f>
        <v>0</v>
      </c>
      <c r="K93" s="15">
        <f t="shared" si="15"/>
        <v>154900</v>
      </c>
    </row>
    <row r="94" spans="1:11" ht="25.5" customHeight="1">
      <c r="A94" s="34" t="s">
        <v>205</v>
      </c>
      <c r="B94" s="66" t="s">
        <v>206</v>
      </c>
      <c r="C94" s="10">
        <v>143200</v>
      </c>
      <c r="D94" s="10"/>
      <c r="E94" s="10">
        <f t="shared" si="13"/>
        <v>143200</v>
      </c>
      <c r="F94" s="10">
        <v>148900</v>
      </c>
      <c r="G94" s="10"/>
      <c r="H94" s="10">
        <f t="shared" si="14"/>
        <v>148900</v>
      </c>
      <c r="I94" s="10">
        <v>154900</v>
      </c>
      <c r="J94" s="10"/>
      <c r="K94" s="10">
        <f t="shared" si="15"/>
        <v>154900</v>
      </c>
    </row>
    <row r="95" spans="1:11" ht="18.75" customHeight="1" hidden="1">
      <c r="A95" s="34" t="s">
        <v>234</v>
      </c>
      <c r="B95" s="66" t="s">
        <v>235</v>
      </c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43.5" customHeight="1">
      <c r="A96" s="28" t="s">
        <v>207</v>
      </c>
      <c r="B96" s="3" t="s">
        <v>220</v>
      </c>
      <c r="C96" s="9">
        <f>C99+C106+C109</f>
        <v>9329520</v>
      </c>
      <c r="D96" s="9">
        <f>D99+D106+D109</f>
        <v>147000</v>
      </c>
      <c r="E96" s="9">
        <f>C96+D96</f>
        <v>9476520</v>
      </c>
      <c r="F96" s="9">
        <f>F99+F106+F109</f>
        <v>8999700</v>
      </c>
      <c r="G96" s="9">
        <f>G99+G106+G109</f>
        <v>0</v>
      </c>
      <c r="H96" s="9">
        <f>F96+G96</f>
        <v>8999700</v>
      </c>
      <c r="I96" s="9">
        <f>I99+I106+I109</f>
        <v>9273700</v>
      </c>
      <c r="J96" s="9">
        <f>J99+J106+J109</f>
        <v>0</v>
      </c>
      <c r="K96" s="9">
        <f>I96+J96</f>
        <v>9273700</v>
      </c>
    </row>
    <row r="97" spans="1:11" ht="20.25" customHeight="1">
      <c r="A97" s="36" t="s">
        <v>274</v>
      </c>
      <c r="B97" s="65" t="s">
        <v>273</v>
      </c>
      <c r="C97" s="15">
        <f>C98</f>
        <v>71000</v>
      </c>
      <c r="D97" s="15">
        <f>D98</f>
        <v>26000</v>
      </c>
      <c r="E97" s="15">
        <f>C97+D97</f>
        <v>97000</v>
      </c>
      <c r="F97" s="15">
        <f>F98</f>
        <v>71000</v>
      </c>
      <c r="G97" s="15">
        <f>G98</f>
        <v>0</v>
      </c>
      <c r="H97" s="15">
        <f>F97+G97</f>
        <v>71000</v>
      </c>
      <c r="I97" s="15">
        <f>I98</f>
        <v>71000</v>
      </c>
      <c r="J97" s="15">
        <f>J98</f>
        <v>0</v>
      </c>
      <c r="K97" s="15">
        <f>I97+J97</f>
        <v>71000</v>
      </c>
    </row>
    <row r="98" spans="1:11" ht="21" customHeight="1">
      <c r="A98" s="36" t="s">
        <v>276</v>
      </c>
      <c r="B98" s="65" t="s">
        <v>275</v>
      </c>
      <c r="C98" s="15">
        <f>C99</f>
        <v>71000</v>
      </c>
      <c r="D98" s="15">
        <f>D99</f>
        <v>26000</v>
      </c>
      <c r="E98" s="15">
        <f>C98+D98</f>
        <v>97000</v>
      </c>
      <c r="F98" s="15">
        <f>F99</f>
        <v>71000</v>
      </c>
      <c r="G98" s="15">
        <f>G99</f>
        <v>0</v>
      </c>
      <c r="H98" s="15">
        <f>F98+G98</f>
        <v>71000</v>
      </c>
      <c r="I98" s="15">
        <f>I99</f>
        <v>71000</v>
      </c>
      <c r="J98" s="15">
        <f>J99</f>
        <v>0</v>
      </c>
      <c r="K98" s="15">
        <f>I98+J98</f>
        <v>71000</v>
      </c>
    </row>
    <row r="99" spans="1:11" ht="37.5" customHeight="1">
      <c r="A99" s="30" t="s">
        <v>136</v>
      </c>
      <c r="B99" s="53" t="s">
        <v>154</v>
      </c>
      <c r="C99" s="12">
        <f>C100+C101+C102+C103</f>
        <v>71000</v>
      </c>
      <c r="D99" s="12">
        <f>D100+D101+D102+D103</f>
        <v>26000</v>
      </c>
      <c r="E99" s="12">
        <f>C99+D99</f>
        <v>97000</v>
      </c>
      <c r="F99" s="12">
        <f>F100+F101+F102+F103</f>
        <v>71000</v>
      </c>
      <c r="G99" s="12">
        <f>G100+G101+G102+G103</f>
        <v>0</v>
      </c>
      <c r="H99" s="12">
        <f>F99+G99</f>
        <v>71000</v>
      </c>
      <c r="I99" s="12">
        <f>I100+I101+I102+I103</f>
        <v>71000</v>
      </c>
      <c r="J99" s="12">
        <f>J100+J101+J102+J103</f>
        <v>0</v>
      </c>
      <c r="K99" s="12">
        <f>I99+J99</f>
        <v>71000</v>
      </c>
    </row>
    <row r="100" spans="1:11" ht="90" customHeight="1">
      <c r="A100" s="34" t="s">
        <v>115</v>
      </c>
      <c r="B100" s="63" t="s">
        <v>30</v>
      </c>
      <c r="C100" s="10">
        <v>12000</v>
      </c>
      <c r="D100" s="10">
        <v>0</v>
      </c>
      <c r="E100" s="10">
        <f>C100+D100</f>
        <v>12000</v>
      </c>
      <c r="F100" s="10">
        <v>12000</v>
      </c>
      <c r="G100" s="10">
        <v>0</v>
      </c>
      <c r="H100" s="10">
        <f>F100+G100</f>
        <v>12000</v>
      </c>
      <c r="I100" s="10">
        <v>12000</v>
      </c>
      <c r="J100" s="10">
        <v>0</v>
      </c>
      <c r="K100" s="10">
        <f>I100+J100</f>
        <v>12000</v>
      </c>
    </row>
    <row r="101" spans="1:11" ht="14.25" customHeight="1" hidden="1">
      <c r="A101" s="34" t="s">
        <v>93</v>
      </c>
      <c r="B101" s="63" t="s">
        <v>31</v>
      </c>
      <c r="C101" s="10">
        <v>0</v>
      </c>
      <c r="D101" s="10">
        <v>0</v>
      </c>
      <c r="E101" s="10"/>
      <c r="F101" s="10">
        <v>0</v>
      </c>
      <c r="G101" s="10">
        <v>0</v>
      </c>
      <c r="H101" s="10"/>
      <c r="I101" s="10">
        <v>0</v>
      </c>
      <c r="J101" s="10">
        <v>0</v>
      </c>
      <c r="K101" s="10"/>
    </row>
    <row r="102" spans="1:11" ht="78" customHeight="1">
      <c r="A102" s="34" t="s">
        <v>91</v>
      </c>
      <c r="B102" s="63" t="s">
        <v>32</v>
      </c>
      <c r="C102" s="10">
        <v>9000</v>
      </c>
      <c r="D102" s="10">
        <v>0</v>
      </c>
      <c r="E102" s="10">
        <f aca="true" t="shared" si="19" ref="E102:E112">C102+D102</f>
        <v>9000</v>
      </c>
      <c r="F102" s="10">
        <v>9000</v>
      </c>
      <c r="G102" s="10">
        <v>0</v>
      </c>
      <c r="H102" s="10">
        <f aca="true" t="shared" si="20" ref="H102:H112">F102+G102</f>
        <v>9000</v>
      </c>
      <c r="I102" s="10">
        <v>9000</v>
      </c>
      <c r="J102" s="10">
        <v>0</v>
      </c>
      <c r="K102" s="10">
        <f aca="true" t="shared" si="21" ref="K102:K112">I102+J102</f>
        <v>9000</v>
      </c>
    </row>
    <row r="103" spans="1:11" ht="73.5" customHeight="1">
      <c r="A103" s="34" t="s">
        <v>92</v>
      </c>
      <c r="B103" s="63" t="s">
        <v>33</v>
      </c>
      <c r="C103" s="10">
        <v>50000</v>
      </c>
      <c r="D103" s="10">
        <v>26000</v>
      </c>
      <c r="E103" s="10">
        <f t="shared" si="19"/>
        <v>76000</v>
      </c>
      <c r="F103" s="10">
        <v>50000</v>
      </c>
      <c r="G103" s="10">
        <v>0</v>
      </c>
      <c r="H103" s="10">
        <f t="shared" si="20"/>
        <v>50000</v>
      </c>
      <c r="I103" s="10">
        <v>50000</v>
      </c>
      <c r="J103" s="10">
        <v>0</v>
      </c>
      <c r="K103" s="10">
        <f t="shared" si="21"/>
        <v>50000</v>
      </c>
    </row>
    <row r="104" spans="1:11" ht="20.25" customHeight="1">
      <c r="A104" s="29" t="s">
        <v>288</v>
      </c>
      <c r="B104" s="65" t="s">
        <v>277</v>
      </c>
      <c r="C104" s="19">
        <f>C105+C108</f>
        <v>9258520</v>
      </c>
      <c r="D104" s="19">
        <f>D105+D108</f>
        <v>121000</v>
      </c>
      <c r="E104" s="19">
        <f t="shared" si="19"/>
        <v>9379520</v>
      </c>
      <c r="F104" s="15">
        <f>F105+F108</f>
        <v>8928700</v>
      </c>
      <c r="G104" s="19">
        <f>G105+G108</f>
        <v>0</v>
      </c>
      <c r="H104" s="19">
        <f t="shared" si="20"/>
        <v>8928700</v>
      </c>
      <c r="I104" s="15">
        <f>I105+I108</f>
        <v>9202700</v>
      </c>
      <c r="J104" s="19">
        <f>J105+J108</f>
        <v>0</v>
      </c>
      <c r="K104" s="19">
        <f t="shared" si="21"/>
        <v>9202700</v>
      </c>
    </row>
    <row r="105" spans="1:11" ht="39.75" customHeight="1">
      <c r="A105" s="29" t="s">
        <v>279</v>
      </c>
      <c r="B105" s="52" t="s">
        <v>278</v>
      </c>
      <c r="C105" s="22">
        <f>C106</f>
        <v>5520</v>
      </c>
      <c r="D105" s="22">
        <f>D106</f>
        <v>0</v>
      </c>
      <c r="E105" s="22">
        <f t="shared" si="19"/>
        <v>5520</v>
      </c>
      <c r="F105" s="21">
        <f>F106</f>
        <v>5700</v>
      </c>
      <c r="G105" s="22">
        <f>G106</f>
        <v>0</v>
      </c>
      <c r="H105" s="22">
        <f t="shared" si="20"/>
        <v>5700</v>
      </c>
      <c r="I105" s="21">
        <f>I106</f>
        <v>5700</v>
      </c>
      <c r="J105" s="22">
        <f>J106</f>
        <v>0</v>
      </c>
      <c r="K105" s="22">
        <f t="shared" si="21"/>
        <v>5700</v>
      </c>
    </row>
    <row r="106" spans="1:11" ht="36.75" customHeight="1">
      <c r="A106" s="30" t="s">
        <v>137</v>
      </c>
      <c r="B106" s="54" t="s">
        <v>43</v>
      </c>
      <c r="C106" s="12">
        <f>C107</f>
        <v>5520</v>
      </c>
      <c r="D106" s="12">
        <f>D107</f>
        <v>0</v>
      </c>
      <c r="E106" s="12">
        <f t="shared" si="19"/>
        <v>5520</v>
      </c>
      <c r="F106" s="12">
        <f>F107</f>
        <v>5700</v>
      </c>
      <c r="G106" s="12">
        <f>G107</f>
        <v>0</v>
      </c>
      <c r="H106" s="12">
        <f t="shared" si="20"/>
        <v>5700</v>
      </c>
      <c r="I106" s="12">
        <f>I107</f>
        <v>5700</v>
      </c>
      <c r="J106" s="12">
        <f>J107</f>
        <v>0</v>
      </c>
      <c r="K106" s="12">
        <f t="shared" si="21"/>
        <v>5700</v>
      </c>
    </row>
    <row r="107" spans="1:11" ht="44.25" customHeight="1">
      <c r="A107" s="30" t="s">
        <v>55</v>
      </c>
      <c r="B107" s="54" t="s">
        <v>43</v>
      </c>
      <c r="C107" s="12">
        <v>5520</v>
      </c>
      <c r="D107" s="12">
        <v>0</v>
      </c>
      <c r="E107" s="12">
        <f t="shared" si="19"/>
        <v>5520</v>
      </c>
      <c r="F107" s="12">
        <v>5700</v>
      </c>
      <c r="G107" s="12">
        <v>0</v>
      </c>
      <c r="H107" s="12">
        <f t="shared" si="20"/>
        <v>5700</v>
      </c>
      <c r="I107" s="12">
        <v>5700</v>
      </c>
      <c r="J107" s="12">
        <v>0</v>
      </c>
      <c r="K107" s="12">
        <f t="shared" si="21"/>
        <v>5700</v>
      </c>
    </row>
    <row r="108" spans="1:11" ht="24" customHeight="1">
      <c r="A108" s="29" t="s">
        <v>281</v>
      </c>
      <c r="B108" s="56" t="s">
        <v>280</v>
      </c>
      <c r="C108" s="15">
        <f>C109</f>
        <v>9253000</v>
      </c>
      <c r="D108" s="15">
        <f>D109</f>
        <v>121000</v>
      </c>
      <c r="E108" s="15">
        <f t="shared" si="19"/>
        <v>9374000</v>
      </c>
      <c r="F108" s="15">
        <f>F109</f>
        <v>8923000</v>
      </c>
      <c r="G108" s="15">
        <f>G109</f>
        <v>0</v>
      </c>
      <c r="H108" s="15">
        <f t="shared" si="20"/>
        <v>8923000</v>
      </c>
      <c r="I108" s="15">
        <f>I109</f>
        <v>9197000</v>
      </c>
      <c r="J108" s="15">
        <f>J109</f>
        <v>0</v>
      </c>
      <c r="K108" s="15">
        <f t="shared" si="21"/>
        <v>9197000</v>
      </c>
    </row>
    <row r="109" spans="1:11" ht="56.25" customHeight="1">
      <c r="A109" s="29" t="s">
        <v>138</v>
      </c>
      <c r="B109" s="52" t="s">
        <v>153</v>
      </c>
      <c r="C109" s="15">
        <f>C110+C111+C112+C113+C114+C115+C116+C117+C118</f>
        <v>9253000</v>
      </c>
      <c r="D109" s="15">
        <f>D110+D111+D112+D113+D114+D115+D116+D117+D118</f>
        <v>121000</v>
      </c>
      <c r="E109" s="15">
        <f t="shared" si="19"/>
        <v>9374000</v>
      </c>
      <c r="F109" s="15">
        <f>F110+F111+F112+F113+F114+F115+F116+F117+F118</f>
        <v>8923000</v>
      </c>
      <c r="G109" s="15">
        <f>G110+G111+G112+G113+G114+G115+G116+G117+G118</f>
        <v>0</v>
      </c>
      <c r="H109" s="15">
        <f t="shared" si="20"/>
        <v>8923000</v>
      </c>
      <c r="I109" s="15">
        <f>I110+I111+I112+I113+I114+I115+I116+I117+I118</f>
        <v>9197000</v>
      </c>
      <c r="J109" s="15">
        <f>J110+J111+J112+J113+J114+J115+J116+J117+J118</f>
        <v>0</v>
      </c>
      <c r="K109" s="15">
        <f t="shared" si="21"/>
        <v>9197000</v>
      </c>
    </row>
    <row r="110" spans="1:11" ht="81" customHeight="1">
      <c r="A110" s="34" t="s">
        <v>96</v>
      </c>
      <c r="B110" s="63" t="s">
        <v>48</v>
      </c>
      <c r="C110" s="10">
        <v>600000</v>
      </c>
      <c r="D110" s="10">
        <v>31000</v>
      </c>
      <c r="E110" s="10">
        <f t="shared" si="19"/>
        <v>631000</v>
      </c>
      <c r="F110" s="10">
        <v>660000</v>
      </c>
      <c r="G110" s="10">
        <v>0</v>
      </c>
      <c r="H110" s="10">
        <f t="shared" si="20"/>
        <v>660000</v>
      </c>
      <c r="I110" s="10">
        <v>724000</v>
      </c>
      <c r="J110" s="10">
        <v>0</v>
      </c>
      <c r="K110" s="10">
        <f t="shared" si="21"/>
        <v>724000</v>
      </c>
    </row>
    <row r="111" spans="1:11" ht="77.25" customHeight="1">
      <c r="A111" s="34" t="s">
        <v>116</v>
      </c>
      <c r="B111" s="63" t="s">
        <v>50</v>
      </c>
      <c r="C111" s="10">
        <v>4600000</v>
      </c>
      <c r="D111" s="10">
        <v>0</v>
      </c>
      <c r="E111" s="10">
        <f t="shared" si="19"/>
        <v>4600000</v>
      </c>
      <c r="F111" s="10">
        <v>4900000</v>
      </c>
      <c r="G111" s="10">
        <v>0</v>
      </c>
      <c r="H111" s="10">
        <f t="shared" si="20"/>
        <v>4900000</v>
      </c>
      <c r="I111" s="10">
        <v>5100000</v>
      </c>
      <c r="J111" s="10">
        <v>0</v>
      </c>
      <c r="K111" s="10">
        <f t="shared" si="21"/>
        <v>5100000</v>
      </c>
    </row>
    <row r="112" spans="1:11" ht="59.25" customHeight="1">
      <c r="A112" s="34" t="s">
        <v>86</v>
      </c>
      <c r="B112" s="63" t="s">
        <v>35</v>
      </c>
      <c r="C112" s="10">
        <v>200000</v>
      </c>
      <c r="D112" s="10">
        <v>0</v>
      </c>
      <c r="E112" s="10">
        <f t="shared" si="19"/>
        <v>200000</v>
      </c>
      <c r="F112" s="10">
        <v>200000</v>
      </c>
      <c r="G112" s="10">
        <v>0</v>
      </c>
      <c r="H112" s="10">
        <f t="shared" si="20"/>
        <v>200000</v>
      </c>
      <c r="I112" s="10">
        <v>200000</v>
      </c>
      <c r="J112" s="10">
        <v>0</v>
      </c>
      <c r="K112" s="10">
        <f t="shared" si="21"/>
        <v>200000</v>
      </c>
    </row>
    <row r="113" spans="1:11" ht="9.75" customHeight="1" hidden="1">
      <c r="A113" s="34" t="s">
        <v>87</v>
      </c>
      <c r="B113" s="63" t="s">
        <v>289</v>
      </c>
      <c r="C113" s="10">
        <v>0</v>
      </c>
      <c r="D113" s="10">
        <v>0</v>
      </c>
      <c r="E113" s="10"/>
      <c r="F113" s="10">
        <v>0</v>
      </c>
      <c r="G113" s="10">
        <v>0</v>
      </c>
      <c r="H113" s="10"/>
      <c r="I113" s="10">
        <v>0</v>
      </c>
      <c r="J113" s="10">
        <v>0</v>
      </c>
      <c r="K113" s="10"/>
    </row>
    <row r="114" spans="1:11" ht="60.75" customHeight="1">
      <c r="A114" s="34" t="s">
        <v>88</v>
      </c>
      <c r="B114" s="63" t="s">
        <v>290</v>
      </c>
      <c r="C114" s="10">
        <v>150000</v>
      </c>
      <c r="D114" s="10">
        <v>-110200</v>
      </c>
      <c r="E114" s="10">
        <f>C114+D114</f>
        <v>39800</v>
      </c>
      <c r="F114" s="10">
        <v>160000</v>
      </c>
      <c r="G114" s="10">
        <v>0</v>
      </c>
      <c r="H114" s="10">
        <f>F114+G114</f>
        <v>160000</v>
      </c>
      <c r="I114" s="10">
        <v>170000</v>
      </c>
      <c r="J114" s="10">
        <v>0</v>
      </c>
      <c r="K114" s="10">
        <f>I114+J114</f>
        <v>170000</v>
      </c>
    </row>
    <row r="115" spans="1:11" ht="60" customHeight="1">
      <c r="A115" s="34" t="s">
        <v>89</v>
      </c>
      <c r="B115" s="63" t="s">
        <v>51</v>
      </c>
      <c r="C115" s="10">
        <v>2136800</v>
      </c>
      <c r="D115" s="10">
        <v>0</v>
      </c>
      <c r="E115" s="10">
        <f>C115+D115</f>
        <v>2136800</v>
      </c>
      <c r="F115" s="10">
        <v>1736800</v>
      </c>
      <c r="G115" s="10">
        <v>0</v>
      </c>
      <c r="H115" s="10">
        <f>F115+G115</f>
        <v>1736800</v>
      </c>
      <c r="I115" s="10">
        <v>1736800</v>
      </c>
      <c r="J115" s="10">
        <v>0</v>
      </c>
      <c r="K115" s="10">
        <f>I115+J115</f>
        <v>1736800</v>
      </c>
    </row>
    <row r="116" spans="1:11" ht="77.25" customHeight="1">
      <c r="A116" s="34" t="s">
        <v>90</v>
      </c>
      <c r="B116" s="63" t="s">
        <v>49</v>
      </c>
      <c r="C116" s="10">
        <v>850200</v>
      </c>
      <c r="D116" s="10">
        <v>200200</v>
      </c>
      <c r="E116" s="10">
        <f>C116+D116</f>
        <v>1050400</v>
      </c>
      <c r="F116" s="10">
        <v>550200</v>
      </c>
      <c r="G116" s="10">
        <v>0</v>
      </c>
      <c r="H116" s="10">
        <f>F116+G116</f>
        <v>550200</v>
      </c>
      <c r="I116" s="10">
        <v>550200</v>
      </c>
      <c r="J116" s="10">
        <v>0</v>
      </c>
      <c r="K116" s="10">
        <f>I116+J116</f>
        <v>550200</v>
      </c>
    </row>
    <row r="117" spans="1:11" ht="0.75" customHeight="1">
      <c r="A117" s="34" t="s">
        <v>94</v>
      </c>
      <c r="B117" s="63" t="s">
        <v>52</v>
      </c>
      <c r="C117" s="10">
        <v>0</v>
      </c>
      <c r="D117" s="10">
        <v>0</v>
      </c>
      <c r="E117" s="10"/>
      <c r="F117" s="10">
        <v>0</v>
      </c>
      <c r="G117" s="10">
        <v>0</v>
      </c>
      <c r="H117" s="10"/>
      <c r="I117" s="10">
        <v>0</v>
      </c>
      <c r="J117" s="10">
        <v>0</v>
      </c>
      <c r="K117" s="10"/>
    </row>
    <row r="118" spans="1:11" ht="59.25" customHeight="1">
      <c r="A118" s="34" t="s">
        <v>95</v>
      </c>
      <c r="B118" s="63" t="s">
        <v>34</v>
      </c>
      <c r="C118" s="10">
        <v>716000</v>
      </c>
      <c r="D118" s="10">
        <v>0</v>
      </c>
      <c r="E118" s="10">
        <f aca="true" t="shared" si="22" ref="E118:E140">C118+D118</f>
        <v>716000</v>
      </c>
      <c r="F118" s="10">
        <v>716000</v>
      </c>
      <c r="G118" s="10">
        <v>0</v>
      </c>
      <c r="H118" s="10">
        <f aca="true" t="shared" si="23" ref="H118:H140">F118+G118</f>
        <v>716000</v>
      </c>
      <c r="I118" s="10">
        <v>716000</v>
      </c>
      <c r="J118" s="10">
        <v>0</v>
      </c>
      <c r="K118" s="10">
        <f aca="true" t="shared" si="24" ref="K118:K140">I118+J118</f>
        <v>716000</v>
      </c>
    </row>
    <row r="119" spans="1:11" ht="37.5" customHeight="1">
      <c r="A119" s="28" t="s">
        <v>208</v>
      </c>
      <c r="B119" s="3" t="s">
        <v>217</v>
      </c>
      <c r="C119" s="9">
        <f>C122+C127</f>
        <v>165000</v>
      </c>
      <c r="D119" s="9">
        <f>D122+D127</f>
        <v>0</v>
      </c>
      <c r="E119" s="9">
        <f t="shared" si="22"/>
        <v>165000</v>
      </c>
      <c r="F119" s="9">
        <f>F122+F127</f>
        <v>167000</v>
      </c>
      <c r="G119" s="9">
        <f>G122+G127</f>
        <v>0</v>
      </c>
      <c r="H119" s="9">
        <f t="shared" si="23"/>
        <v>167000</v>
      </c>
      <c r="I119" s="9">
        <f>I122+I127</f>
        <v>168000</v>
      </c>
      <c r="J119" s="9">
        <f>J122+J127</f>
        <v>0</v>
      </c>
      <c r="K119" s="9">
        <f t="shared" si="24"/>
        <v>168000</v>
      </c>
    </row>
    <row r="120" spans="1:11" ht="37.5" customHeight="1">
      <c r="A120" s="29" t="s">
        <v>283</v>
      </c>
      <c r="B120" s="52" t="s">
        <v>282</v>
      </c>
      <c r="C120" s="15">
        <f>C121</f>
        <v>165000</v>
      </c>
      <c r="D120" s="15">
        <f>D121</f>
        <v>0</v>
      </c>
      <c r="E120" s="15">
        <f t="shared" si="22"/>
        <v>165000</v>
      </c>
      <c r="F120" s="15">
        <f>F121</f>
        <v>167000</v>
      </c>
      <c r="G120" s="15">
        <f>G121</f>
        <v>0</v>
      </c>
      <c r="H120" s="15">
        <f t="shared" si="23"/>
        <v>167000</v>
      </c>
      <c r="I120" s="15">
        <f>I121</f>
        <v>168000</v>
      </c>
      <c r="J120" s="15">
        <f>J121</f>
        <v>0</v>
      </c>
      <c r="K120" s="15">
        <f t="shared" si="24"/>
        <v>168000</v>
      </c>
    </row>
    <row r="121" spans="1:11" ht="40.5" customHeight="1">
      <c r="A121" s="30" t="s">
        <v>285</v>
      </c>
      <c r="B121" s="53" t="s">
        <v>284</v>
      </c>
      <c r="C121" s="12">
        <f>C122+C127</f>
        <v>165000</v>
      </c>
      <c r="D121" s="12">
        <v>0</v>
      </c>
      <c r="E121" s="12">
        <f t="shared" si="22"/>
        <v>165000</v>
      </c>
      <c r="F121" s="12">
        <f>F122+F127</f>
        <v>167000</v>
      </c>
      <c r="G121" s="12">
        <v>0</v>
      </c>
      <c r="H121" s="12">
        <f t="shared" si="23"/>
        <v>167000</v>
      </c>
      <c r="I121" s="12">
        <f>I122+I127</f>
        <v>168000</v>
      </c>
      <c r="J121" s="12">
        <v>0</v>
      </c>
      <c r="K121" s="12">
        <f t="shared" si="24"/>
        <v>168000</v>
      </c>
    </row>
    <row r="122" spans="1:11" ht="62.25" customHeight="1">
      <c r="A122" s="29" t="s">
        <v>139</v>
      </c>
      <c r="B122" s="58" t="s">
        <v>232</v>
      </c>
      <c r="C122" s="15">
        <f>C123+C124+C125+C126</f>
        <v>140000</v>
      </c>
      <c r="D122" s="15">
        <f>D123+D124+D125+D126</f>
        <v>0</v>
      </c>
      <c r="E122" s="15">
        <f t="shared" si="22"/>
        <v>140000</v>
      </c>
      <c r="F122" s="15">
        <f>F123+F124+F125+F126</f>
        <v>142000</v>
      </c>
      <c r="G122" s="15">
        <f>G123+G124+G125+G126</f>
        <v>0</v>
      </c>
      <c r="H122" s="15">
        <f t="shared" si="23"/>
        <v>142000</v>
      </c>
      <c r="I122" s="15">
        <f>I123+I124+I125+I126</f>
        <v>143000</v>
      </c>
      <c r="J122" s="15">
        <f>J123+J124+J125+J126</f>
        <v>0</v>
      </c>
      <c r="K122" s="15">
        <f t="shared" si="24"/>
        <v>143000</v>
      </c>
    </row>
    <row r="123" spans="1:11" ht="93" customHeight="1">
      <c r="A123" s="34" t="s">
        <v>82</v>
      </c>
      <c r="B123" s="59" t="s">
        <v>44</v>
      </c>
      <c r="C123" s="11">
        <v>15000</v>
      </c>
      <c r="D123" s="11">
        <v>0</v>
      </c>
      <c r="E123" s="11">
        <f t="shared" si="22"/>
        <v>15000</v>
      </c>
      <c r="F123" s="11">
        <v>17000</v>
      </c>
      <c r="G123" s="11">
        <v>0</v>
      </c>
      <c r="H123" s="11">
        <f t="shared" si="23"/>
        <v>17000</v>
      </c>
      <c r="I123" s="11">
        <v>18000</v>
      </c>
      <c r="J123" s="11">
        <v>0</v>
      </c>
      <c r="K123" s="11">
        <f t="shared" si="24"/>
        <v>18000</v>
      </c>
    </row>
    <row r="124" spans="1:11" ht="93" customHeight="1">
      <c r="A124" s="34" t="s">
        <v>83</v>
      </c>
      <c r="B124" s="59" t="s">
        <v>45</v>
      </c>
      <c r="C124" s="12">
        <v>40000</v>
      </c>
      <c r="D124" s="12">
        <v>0</v>
      </c>
      <c r="E124" s="12">
        <f t="shared" si="22"/>
        <v>40000</v>
      </c>
      <c r="F124" s="12">
        <v>40000</v>
      </c>
      <c r="G124" s="12">
        <v>0</v>
      </c>
      <c r="H124" s="12">
        <f t="shared" si="23"/>
        <v>40000</v>
      </c>
      <c r="I124" s="12">
        <v>40000</v>
      </c>
      <c r="J124" s="12">
        <v>0</v>
      </c>
      <c r="K124" s="12">
        <f t="shared" si="24"/>
        <v>40000</v>
      </c>
    </row>
    <row r="125" spans="1:11" ht="96.75" customHeight="1">
      <c r="A125" s="34" t="s">
        <v>84</v>
      </c>
      <c r="B125" s="59" t="s">
        <v>46</v>
      </c>
      <c r="C125" s="12">
        <v>40000</v>
      </c>
      <c r="D125" s="12">
        <v>0</v>
      </c>
      <c r="E125" s="12">
        <f t="shared" si="22"/>
        <v>40000</v>
      </c>
      <c r="F125" s="12">
        <v>40000</v>
      </c>
      <c r="G125" s="12">
        <v>0</v>
      </c>
      <c r="H125" s="12">
        <f t="shared" si="23"/>
        <v>40000</v>
      </c>
      <c r="I125" s="12">
        <v>40000</v>
      </c>
      <c r="J125" s="12">
        <v>0</v>
      </c>
      <c r="K125" s="12">
        <f t="shared" si="24"/>
        <v>40000</v>
      </c>
    </row>
    <row r="126" spans="1:11" ht="95.25" customHeight="1">
      <c r="A126" s="34" t="s">
        <v>85</v>
      </c>
      <c r="B126" s="59" t="s">
        <v>47</v>
      </c>
      <c r="C126" s="12">
        <v>45000</v>
      </c>
      <c r="D126" s="12">
        <v>0</v>
      </c>
      <c r="E126" s="12">
        <f t="shared" si="22"/>
        <v>45000</v>
      </c>
      <c r="F126" s="12">
        <v>45000</v>
      </c>
      <c r="G126" s="12">
        <v>0</v>
      </c>
      <c r="H126" s="12">
        <f t="shared" si="23"/>
        <v>45000</v>
      </c>
      <c r="I126" s="12">
        <v>45000</v>
      </c>
      <c r="J126" s="12">
        <v>0</v>
      </c>
      <c r="K126" s="12">
        <f t="shared" si="24"/>
        <v>45000</v>
      </c>
    </row>
    <row r="127" spans="1:11" ht="55.5" customHeight="1">
      <c r="A127" s="29" t="s">
        <v>140</v>
      </c>
      <c r="B127" s="67" t="s">
        <v>229</v>
      </c>
      <c r="C127" s="15">
        <f>C128</f>
        <v>25000</v>
      </c>
      <c r="D127" s="15">
        <f>D128</f>
        <v>0</v>
      </c>
      <c r="E127" s="15">
        <f t="shared" si="22"/>
        <v>25000</v>
      </c>
      <c r="F127" s="15">
        <f>F128</f>
        <v>25000</v>
      </c>
      <c r="G127" s="15">
        <f>G128</f>
        <v>0</v>
      </c>
      <c r="H127" s="15">
        <f t="shared" si="23"/>
        <v>25000</v>
      </c>
      <c r="I127" s="15">
        <f>I128</f>
        <v>25000</v>
      </c>
      <c r="J127" s="15">
        <f>J128</f>
        <v>0</v>
      </c>
      <c r="K127" s="15">
        <f t="shared" si="24"/>
        <v>25000</v>
      </c>
    </row>
    <row r="128" spans="1:11" ht="58.5" customHeight="1">
      <c r="A128" s="30" t="s">
        <v>26</v>
      </c>
      <c r="B128" s="61" t="s">
        <v>229</v>
      </c>
      <c r="C128" s="12">
        <v>25000</v>
      </c>
      <c r="D128" s="12">
        <v>0</v>
      </c>
      <c r="E128" s="12">
        <f t="shared" si="22"/>
        <v>25000</v>
      </c>
      <c r="F128" s="12">
        <v>25000</v>
      </c>
      <c r="G128" s="12">
        <v>0</v>
      </c>
      <c r="H128" s="12">
        <f t="shared" si="23"/>
        <v>25000</v>
      </c>
      <c r="I128" s="12">
        <v>25000</v>
      </c>
      <c r="J128" s="12">
        <v>0</v>
      </c>
      <c r="K128" s="12">
        <f t="shared" si="24"/>
        <v>25000</v>
      </c>
    </row>
    <row r="129" spans="1:11" ht="21" customHeight="1">
      <c r="A129" s="28" t="s">
        <v>209</v>
      </c>
      <c r="B129" s="3" t="s">
        <v>210</v>
      </c>
      <c r="C129" s="9">
        <f>C130</f>
        <v>83656</v>
      </c>
      <c r="D129" s="9">
        <f>D130</f>
        <v>0</v>
      </c>
      <c r="E129" s="9">
        <f t="shared" si="22"/>
        <v>83656</v>
      </c>
      <c r="F129" s="9">
        <f>F130</f>
        <v>73656</v>
      </c>
      <c r="G129" s="9">
        <f>G130</f>
        <v>0</v>
      </c>
      <c r="H129" s="9">
        <f t="shared" si="23"/>
        <v>73656</v>
      </c>
      <c r="I129" s="9">
        <f>I130</f>
        <v>63656</v>
      </c>
      <c r="J129" s="9">
        <f>J130</f>
        <v>0</v>
      </c>
      <c r="K129" s="9">
        <f t="shared" si="24"/>
        <v>63656</v>
      </c>
    </row>
    <row r="130" spans="1:11" ht="38.25" customHeight="1">
      <c r="A130" s="37" t="s">
        <v>287</v>
      </c>
      <c r="B130" s="68" t="s">
        <v>286</v>
      </c>
      <c r="C130" s="15">
        <f>C131+C135+C138+C142+C145+C148+C151+C154+C157+C161</f>
        <v>83656</v>
      </c>
      <c r="D130" s="15">
        <f>D131+D135+D138+D142+D145+D148+D151+D154+D157+D161</f>
        <v>0</v>
      </c>
      <c r="E130" s="15">
        <f t="shared" si="22"/>
        <v>83656</v>
      </c>
      <c r="F130" s="15">
        <f>F131+F135+F138+F142+F145+F148+F151+F154+F157+F161</f>
        <v>73656</v>
      </c>
      <c r="G130" s="15">
        <f>G131+G135+G138+G142+G145+G148+G151+G154+G157+G161</f>
        <v>0</v>
      </c>
      <c r="H130" s="15">
        <f t="shared" si="23"/>
        <v>73656</v>
      </c>
      <c r="I130" s="15">
        <f>I131+I135+I138+I142+I145+I148+I151+I154+I157+I161</f>
        <v>63656</v>
      </c>
      <c r="J130" s="15">
        <f>J131+J135+J138+J142+J145+J148+J151+J154+J157+J161</f>
        <v>0</v>
      </c>
      <c r="K130" s="15">
        <f t="shared" si="24"/>
        <v>63656</v>
      </c>
    </row>
    <row r="131" spans="1:11" ht="56.25" customHeight="1">
      <c r="A131" s="29" t="s">
        <v>157</v>
      </c>
      <c r="B131" s="58" t="s">
        <v>155</v>
      </c>
      <c r="C131" s="15">
        <f>C132</f>
        <v>6300</v>
      </c>
      <c r="D131" s="15">
        <f>D132</f>
        <v>0</v>
      </c>
      <c r="E131" s="15">
        <f t="shared" si="22"/>
        <v>6300</v>
      </c>
      <c r="F131" s="15">
        <f>F132</f>
        <v>6300</v>
      </c>
      <c r="G131" s="15">
        <f>G132</f>
        <v>0</v>
      </c>
      <c r="H131" s="15">
        <f t="shared" si="23"/>
        <v>6300</v>
      </c>
      <c r="I131" s="15">
        <f>I132</f>
        <v>6300</v>
      </c>
      <c r="J131" s="15">
        <f>J132</f>
        <v>0</v>
      </c>
      <c r="K131" s="15">
        <f t="shared" si="24"/>
        <v>6300</v>
      </c>
    </row>
    <row r="132" spans="1:11" ht="80.25" customHeight="1">
      <c r="A132" s="34" t="s">
        <v>159</v>
      </c>
      <c r="B132" s="59" t="s">
        <v>156</v>
      </c>
      <c r="C132" s="10">
        <f>C133+C134</f>
        <v>6300</v>
      </c>
      <c r="D132" s="10">
        <f>D133+D134</f>
        <v>0</v>
      </c>
      <c r="E132" s="10">
        <f t="shared" si="22"/>
        <v>6300</v>
      </c>
      <c r="F132" s="10">
        <f>F133+F134</f>
        <v>6300</v>
      </c>
      <c r="G132" s="10">
        <f>G133+G134</f>
        <v>0</v>
      </c>
      <c r="H132" s="10">
        <f t="shared" si="23"/>
        <v>6300</v>
      </c>
      <c r="I132" s="10">
        <f>I133+I134</f>
        <v>6300</v>
      </c>
      <c r="J132" s="10">
        <f>J133+J134</f>
        <v>0</v>
      </c>
      <c r="K132" s="10">
        <f t="shared" si="24"/>
        <v>6300</v>
      </c>
    </row>
    <row r="133" spans="1:11" ht="81" customHeight="1">
      <c r="A133" s="34" t="s">
        <v>158</v>
      </c>
      <c r="B133" s="59" t="s">
        <v>156</v>
      </c>
      <c r="C133" s="10">
        <v>3000</v>
      </c>
      <c r="D133" s="10">
        <v>0</v>
      </c>
      <c r="E133" s="10">
        <f t="shared" si="22"/>
        <v>3000</v>
      </c>
      <c r="F133" s="10">
        <v>3000</v>
      </c>
      <c r="G133" s="10">
        <v>0</v>
      </c>
      <c r="H133" s="10">
        <f t="shared" si="23"/>
        <v>3000</v>
      </c>
      <c r="I133" s="10">
        <v>3000</v>
      </c>
      <c r="J133" s="10">
        <v>0</v>
      </c>
      <c r="K133" s="10">
        <f t="shared" si="24"/>
        <v>3000</v>
      </c>
    </row>
    <row r="134" spans="1:11" ht="76.5" customHeight="1">
      <c r="A134" s="34" t="s">
        <v>20</v>
      </c>
      <c r="B134" s="59" t="s">
        <v>156</v>
      </c>
      <c r="C134" s="10">
        <v>3300</v>
      </c>
      <c r="D134" s="10">
        <v>0</v>
      </c>
      <c r="E134" s="10">
        <f t="shared" si="22"/>
        <v>3300</v>
      </c>
      <c r="F134" s="10">
        <v>3300</v>
      </c>
      <c r="G134" s="10">
        <v>0</v>
      </c>
      <c r="H134" s="10">
        <f t="shared" si="23"/>
        <v>3300</v>
      </c>
      <c r="I134" s="10">
        <v>3300</v>
      </c>
      <c r="J134" s="10">
        <v>0</v>
      </c>
      <c r="K134" s="10">
        <f t="shared" si="24"/>
        <v>3300</v>
      </c>
    </row>
    <row r="135" spans="1:11" ht="81" customHeight="1">
      <c r="A135" s="29" t="s">
        <v>314</v>
      </c>
      <c r="B135" s="52" t="s">
        <v>311</v>
      </c>
      <c r="C135" s="8">
        <f>C136</f>
        <v>4750</v>
      </c>
      <c r="D135" s="8">
        <f>D136</f>
        <v>0</v>
      </c>
      <c r="E135" s="8">
        <f t="shared" si="22"/>
        <v>4750</v>
      </c>
      <c r="F135" s="8">
        <f>F136</f>
        <v>4750</v>
      </c>
      <c r="G135" s="8">
        <f>G136</f>
        <v>0</v>
      </c>
      <c r="H135" s="8">
        <f t="shared" si="23"/>
        <v>4750</v>
      </c>
      <c r="I135" s="8">
        <f>I136</f>
        <v>4750</v>
      </c>
      <c r="J135" s="8">
        <f>J136</f>
        <v>0</v>
      </c>
      <c r="K135" s="8">
        <f t="shared" si="24"/>
        <v>4750</v>
      </c>
    </row>
    <row r="136" spans="1:11" ht="79.5" customHeight="1">
      <c r="A136" s="30" t="s">
        <v>312</v>
      </c>
      <c r="B136" s="54" t="s">
        <v>311</v>
      </c>
      <c r="C136" s="10">
        <f>C137</f>
        <v>4750</v>
      </c>
      <c r="D136" s="10">
        <f>D137</f>
        <v>0</v>
      </c>
      <c r="E136" s="10">
        <f t="shared" si="22"/>
        <v>4750</v>
      </c>
      <c r="F136" s="10">
        <f>F137</f>
        <v>4750</v>
      </c>
      <c r="G136" s="10">
        <f>G137</f>
        <v>0</v>
      </c>
      <c r="H136" s="10">
        <f t="shared" si="23"/>
        <v>4750</v>
      </c>
      <c r="I136" s="10">
        <f>I137</f>
        <v>4750</v>
      </c>
      <c r="J136" s="10">
        <f>J137</f>
        <v>0</v>
      </c>
      <c r="K136" s="10">
        <f t="shared" si="24"/>
        <v>4750</v>
      </c>
    </row>
    <row r="137" spans="1:11" ht="110.25" customHeight="1">
      <c r="A137" s="30" t="s">
        <v>19</v>
      </c>
      <c r="B137" s="54" t="s">
        <v>313</v>
      </c>
      <c r="C137" s="10">
        <v>4750</v>
      </c>
      <c r="D137" s="10">
        <v>0</v>
      </c>
      <c r="E137" s="10">
        <f t="shared" si="22"/>
        <v>4750</v>
      </c>
      <c r="F137" s="10">
        <v>4750</v>
      </c>
      <c r="G137" s="10">
        <v>0</v>
      </c>
      <c r="H137" s="10">
        <f t="shared" si="23"/>
        <v>4750</v>
      </c>
      <c r="I137" s="10">
        <v>4750</v>
      </c>
      <c r="J137" s="10">
        <v>0</v>
      </c>
      <c r="K137" s="10">
        <f t="shared" si="24"/>
        <v>4750</v>
      </c>
    </row>
    <row r="138" spans="1:11" ht="63.75" customHeight="1">
      <c r="A138" s="29" t="s">
        <v>238</v>
      </c>
      <c r="B138" s="58" t="s">
        <v>315</v>
      </c>
      <c r="C138" s="15">
        <f>C139</f>
        <v>231</v>
      </c>
      <c r="D138" s="15">
        <f>D139</f>
        <v>0</v>
      </c>
      <c r="E138" s="15">
        <f t="shared" si="22"/>
        <v>231</v>
      </c>
      <c r="F138" s="15">
        <f>F139</f>
        <v>231</v>
      </c>
      <c r="G138" s="15">
        <f>G139</f>
        <v>0</v>
      </c>
      <c r="H138" s="15">
        <f t="shared" si="23"/>
        <v>231</v>
      </c>
      <c r="I138" s="15">
        <f>I139</f>
        <v>231</v>
      </c>
      <c r="J138" s="15">
        <f>J139</f>
        <v>0</v>
      </c>
      <c r="K138" s="15">
        <f t="shared" si="24"/>
        <v>231</v>
      </c>
    </row>
    <row r="139" spans="1:11" ht="63" customHeight="1">
      <c r="A139" s="30" t="s">
        <v>245</v>
      </c>
      <c r="B139" s="54" t="s">
        <v>315</v>
      </c>
      <c r="C139" s="12">
        <f>C140+C141</f>
        <v>231</v>
      </c>
      <c r="D139" s="12">
        <f>D140+D141</f>
        <v>0</v>
      </c>
      <c r="E139" s="12">
        <f t="shared" si="22"/>
        <v>231</v>
      </c>
      <c r="F139" s="12">
        <f>F140+F141</f>
        <v>231</v>
      </c>
      <c r="G139" s="12">
        <f>G140+G141</f>
        <v>0</v>
      </c>
      <c r="H139" s="12">
        <f t="shared" si="23"/>
        <v>231</v>
      </c>
      <c r="I139" s="12">
        <f>I140+I141</f>
        <v>231</v>
      </c>
      <c r="J139" s="12">
        <f>J140+J141</f>
        <v>0</v>
      </c>
      <c r="K139" s="12">
        <f t="shared" si="24"/>
        <v>231</v>
      </c>
    </row>
    <row r="140" spans="1:11" ht="75" customHeight="1">
      <c r="A140" s="30" t="s">
        <v>246</v>
      </c>
      <c r="B140" s="54" t="s">
        <v>316</v>
      </c>
      <c r="C140" s="12">
        <v>231</v>
      </c>
      <c r="D140" s="12">
        <v>0</v>
      </c>
      <c r="E140" s="12">
        <f t="shared" si="22"/>
        <v>231</v>
      </c>
      <c r="F140" s="12">
        <v>231</v>
      </c>
      <c r="G140" s="12">
        <v>0</v>
      </c>
      <c r="H140" s="12">
        <f t="shared" si="23"/>
        <v>231</v>
      </c>
      <c r="I140" s="12">
        <v>231</v>
      </c>
      <c r="J140" s="12">
        <v>0</v>
      </c>
      <c r="K140" s="12">
        <f t="shared" si="24"/>
        <v>231</v>
      </c>
    </row>
    <row r="141" spans="1:11" ht="74.25" customHeight="1" hidden="1">
      <c r="A141" s="30" t="s">
        <v>21</v>
      </c>
      <c r="B141" s="54" t="s">
        <v>316</v>
      </c>
      <c r="C141" s="12">
        <v>0</v>
      </c>
      <c r="D141" s="12">
        <v>0</v>
      </c>
      <c r="E141" s="12"/>
      <c r="F141" s="12">
        <v>0</v>
      </c>
      <c r="G141" s="12">
        <v>0</v>
      </c>
      <c r="H141" s="12"/>
      <c r="I141" s="12">
        <v>0</v>
      </c>
      <c r="J141" s="12">
        <v>0</v>
      </c>
      <c r="K141" s="12"/>
    </row>
    <row r="142" spans="1:11" ht="74.25" customHeight="1">
      <c r="A142" s="29" t="s">
        <v>319</v>
      </c>
      <c r="B142" s="69" t="s">
        <v>317</v>
      </c>
      <c r="C142" s="8">
        <f>C143</f>
        <v>15000</v>
      </c>
      <c r="D142" s="8">
        <f>D143</f>
        <v>0</v>
      </c>
      <c r="E142" s="8">
        <f aca="true" t="shared" si="25" ref="E142:E173">C142+D142</f>
        <v>15000</v>
      </c>
      <c r="F142" s="8">
        <f>F143</f>
        <v>15000</v>
      </c>
      <c r="G142" s="8">
        <f>G143</f>
        <v>0</v>
      </c>
      <c r="H142" s="8">
        <f aca="true" t="shared" si="26" ref="H142:H173">F142+G142</f>
        <v>15000</v>
      </c>
      <c r="I142" s="8">
        <f>I143</f>
        <v>15000</v>
      </c>
      <c r="J142" s="8">
        <f>J143</f>
        <v>0</v>
      </c>
      <c r="K142" s="8">
        <f aca="true" t="shared" si="27" ref="K142:K172">I142+J142</f>
        <v>15000</v>
      </c>
    </row>
    <row r="143" spans="1:11" ht="78.75" customHeight="1">
      <c r="A143" s="30" t="s">
        <v>320</v>
      </c>
      <c r="B143" s="59" t="s">
        <v>317</v>
      </c>
      <c r="C143" s="10">
        <f>C144</f>
        <v>15000</v>
      </c>
      <c r="D143" s="10">
        <f>D144</f>
        <v>0</v>
      </c>
      <c r="E143" s="10">
        <f t="shared" si="25"/>
        <v>15000</v>
      </c>
      <c r="F143" s="10">
        <f>F144</f>
        <v>15000</v>
      </c>
      <c r="G143" s="10">
        <f>G144</f>
        <v>0</v>
      </c>
      <c r="H143" s="10">
        <f t="shared" si="26"/>
        <v>15000</v>
      </c>
      <c r="I143" s="10">
        <f>I144</f>
        <v>15000</v>
      </c>
      <c r="J143" s="10">
        <f>J144</f>
        <v>0</v>
      </c>
      <c r="K143" s="10">
        <f t="shared" si="27"/>
        <v>15000</v>
      </c>
    </row>
    <row r="144" spans="1:11" ht="90" customHeight="1">
      <c r="A144" s="30" t="s">
        <v>22</v>
      </c>
      <c r="B144" s="59" t="s">
        <v>318</v>
      </c>
      <c r="C144" s="10">
        <v>15000</v>
      </c>
      <c r="D144" s="10">
        <v>0</v>
      </c>
      <c r="E144" s="10">
        <f t="shared" si="25"/>
        <v>15000</v>
      </c>
      <c r="F144" s="10">
        <v>15000</v>
      </c>
      <c r="G144" s="10">
        <v>0</v>
      </c>
      <c r="H144" s="10">
        <f t="shared" si="26"/>
        <v>15000</v>
      </c>
      <c r="I144" s="10">
        <v>15000</v>
      </c>
      <c r="J144" s="10">
        <v>0</v>
      </c>
      <c r="K144" s="10">
        <f t="shared" si="27"/>
        <v>15000</v>
      </c>
    </row>
    <row r="145" spans="1:11" ht="47.25" customHeight="1">
      <c r="A145" s="30" t="s">
        <v>18</v>
      </c>
      <c r="B145" s="69" t="s">
        <v>321</v>
      </c>
      <c r="C145" s="8">
        <f>C146</f>
        <v>1000</v>
      </c>
      <c r="D145" s="8">
        <f>D146</f>
        <v>0</v>
      </c>
      <c r="E145" s="8">
        <f t="shared" si="25"/>
        <v>1000</v>
      </c>
      <c r="F145" s="8">
        <f>F146</f>
        <v>1000</v>
      </c>
      <c r="G145" s="8">
        <f>G146</f>
        <v>0</v>
      </c>
      <c r="H145" s="8">
        <f t="shared" si="26"/>
        <v>1000</v>
      </c>
      <c r="I145" s="8">
        <f>I146</f>
        <v>1000</v>
      </c>
      <c r="J145" s="8">
        <f>J146</f>
        <v>0</v>
      </c>
      <c r="K145" s="8">
        <f t="shared" si="27"/>
        <v>1000</v>
      </c>
    </row>
    <row r="146" spans="1:11" ht="59.25" customHeight="1">
      <c r="A146" s="30" t="s">
        <v>323</v>
      </c>
      <c r="B146" s="59" t="s">
        <v>321</v>
      </c>
      <c r="C146" s="10">
        <f>C147</f>
        <v>1000</v>
      </c>
      <c r="D146" s="10">
        <f>D147</f>
        <v>0</v>
      </c>
      <c r="E146" s="10">
        <f t="shared" si="25"/>
        <v>1000</v>
      </c>
      <c r="F146" s="10">
        <f>F147</f>
        <v>1000</v>
      </c>
      <c r="G146" s="10">
        <f>G147</f>
        <v>0</v>
      </c>
      <c r="H146" s="10">
        <f t="shared" si="26"/>
        <v>1000</v>
      </c>
      <c r="I146" s="10">
        <f>I147</f>
        <v>1000</v>
      </c>
      <c r="J146" s="10">
        <f>J147</f>
        <v>0</v>
      </c>
      <c r="K146" s="10">
        <f t="shared" si="27"/>
        <v>1000</v>
      </c>
    </row>
    <row r="147" spans="1:11" ht="52.5" customHeight="1">
      <c r="A147" s="30" t="s">
        <v>17</v>
      </c>
      <c r="B147" s="59" t="s">
        <v>322</v>
      </c>
      <c r="C147" s="10">
        <v>1000</v>
      </c>
      <c r="D147" s="10">
        <v>0</v>
      </c>
      <c r="E147" s="10">
        <f t="shared" si="25"/>
        <v>1000</v>
      </c>
      <c r="F147" s="10">
        <v>1000</v>
      </c>
      <c r="G147" s="10">
        <v>0</v>
      </c>
      <c r="H147" s="10">
        <f t="shared" si="26"/>
        <v>1000</v>
      </c>
      <c r="I147" s="10">
        <v>1000</v>
      </c>
      <c r="J147" s="10">
        <v>0</v>
      </c>
      <c r="K147" s="10">
        <f t="shared" si="27"/>
        <v>1000</v>
      </c>
    </row>
    <row r="148" spans="1:11" ht="63" customHeight="1">
      <c r="A148" s="29" t="s">
        <v>326</v>
      </c>
      <c r="B148" s="69" t="s">
        <v>324</v>
      </c>
      <c r="C148" s="8">
        <f>C149</f>
        <v>2000</v>
      </c>
      <c r="D148" s="8">
        <f>D149</f>
        <v>0</v>
      </c>
      <c r="E148" s="8">
        <f t="shared" si="25"/>
        <v>2000</v>
      </c>
      <c r="F148" s="8">
        <f>F149</f>
        <v>2000</v>
      </c>
      <c r="G148" s="8">
        <f>G149</f>
        <v>0</v>
      </c>
      <c r="H148" s="8">
        <f t="shared" si="26"/>
        <v>2000</v>
      </c>
      <c r="I148" s="8">
        <f>I149</f>
        <v>2000</v>
      </c>
      <c r="J148" s="8">
        <f>J149</f>
        <v>0</v>
      </c>
      <c r="K148" s="8">
        <f t="shared" si="27"/>
        <v>2000</v>
      </c>
    </row>
    <row r="149" spans="1:11" ht="58.5" customHeight="1">
      <c r="A149" s="30" t="s">
        <v>327</v>
      </c>
      <c r="B149" s="59" t="s">
        <v>324</v>
      </c>
      <c r="C149" s="10">
        <f>C150</f>
        <v>2000</v>
      </c>
      <c r="D149" s="10">
        <f>D150</f>
        <v>0</v>
      </c>
      <c r="E149" s="10">
        <f t="shared" si="25"/>
        <v>2000</v>
      </c>
      <c r="F149" s="10">
        <f>F150</f>
        <v>2000</v>
      </c>
      <c r="G149" s="10">
        <f>G150</f>
        <v>0</v>
      </c>
      <c r="H149" s="10">
        <f t="shared" si="26"/>
        <v>2000</v>
      </c>
      <c r="I149" s="10">
        <f>I150</f>
        <v>2000</v>
      </c>
      <c r="J149" s="10">
        <f>J150</f>
        <v>0</v>
      </c>
      <c r="K149" s="10">
        <f t="shared" si="27"/>
        <v>2000</v>
      </c>
    </row>
    <row r="150" spans="1:11" ht="79.5" customHeight="1">
      <c r="A150" s="30" t="s">
        <v>16</v>
      </c>
      <c r="B150" s="59" t="s">
        <v>325</v>
      </c>
      <c r="C150" s="10">
        <v>2000</v>
      </c>
      <c r="D150" s="10">
        <v>0</v>
      </c>
      <c r="E150" s="10">
        <f t="shared" si="25"/>
        <v>2000</v>
      </c>
      <c r="F150" s="10">
        <v>2000</v>
      </c>
      <c r="G150" s="10">
        <v>0</v>
      </c>
      <c r="H150" s="10">
        <f t="shared" si="26"/>
        <v>2000</v>
      </c>
      <c r="I150" s="10">
        <v>2000</v>
      </c>
      <c r="J150" s="10">
        <v>0</v>
      </c>
      <c r="K150" s="10">
        <f t="shared" si="27"/>
        <v>2000</v>
      </c>
    </row>
    <row r="151" spans="1:11" ht="73.5" customHeight="1">
      <c r="A151" s="29" t="s">
        <v>2</v>
      </c>
      <c r="B151" s="69" t="s">
        <v>328</v>
      </c>
      <c r="C151" s="8">
        <f>C152</f>
        <v>1000</v>
      </c>
      <c r="D151" s="8">
        <f>D152</f>
        <v>0</v>
      </c>
      <c r="E151" s="8">
        <f t="shared" si="25"/>
        <v>1000</v>
      </c>
      <c r="F151" s="8">
        <f>F152</f>
        <v>1000</v>
      </c>
      <c r="G151" s="8">
        <f>G152</f>
        <v>0</v>
      </c>
      <c r="H151" s="8">
        <f t="shared" si="26"/>
        <v>1000</v>
      </c>
      <c r="I151" s="8">
        <f>I152</f>
        <v>1000</v>
      </c>
      <c r="J151" s="8">
        <f>J152</f>
        <v>0</v>
      </c>
      <c r="K151" s="8">
        <f t="shared" si="27"/>
        <v>1000</v>
      </c>
    </row>
    <row r="152" spans="1:11" ht="74.25" customHeight="1">
      <c r="A152" s="30" t="s">
        <v>2</v>
      </c>
      <c r="B152" s="59" t="s">
        <v>328</v>
      </c>
      <c r="C152" s="10">
        <f>C153</f>
        <v>1000</v>
      </c>
      <c r="D152" s="10">
        <f>D153</f>
        <v>0</v>
      </c>
      <c r="E152" s="10">
        <f t="shared" si="25"/>
        <v>1000</v>
      </c>
      <c r="F152" s="10">
        <f>F153</f>
        <v>1000</v>
      </c>
      <c r="G152" s="10">
        <f>G153</f>
        <v>0</v>
      </c>
      <c r="H152" s="10">
        <f t="shared" si="26"/>
        <v>1000</v>
      </c>
      <c r="I152" s="10">
        <f>I153</f>
        <v>1000</v>
      </c>
      <c r="J152" s="10">
        <f>J153</f>
        <v>0</v>
      </c>
      <c r="K152" s="10">
        <f t="shared" si="27"/>
        <v>1000</v>
      </c>
    </row>
    <row r="153" spans="1:11" ht="94.5" customHeight="1">
      <c r="A153" s="30" t="s">
        <v>1</v>
      </c>
      <c r="B153" s="59" t="s">
        <v>0</v>
      </c>
      <c r="C153" s="10">
        <v>1000</v>
      </c>
      <c r="D153" s="10">
        <v>0</v>
      </c>
      <c r="E153" s="10">
        <f t="shared" si="25"/>
        <v>1000</v>
      </c>
      <c r="F153" s="10">
        <v>1000</v>
      </c>
      <c r="G153" s="10">
        <v>0</v>
      </c>
      <c r="H153" s="10">
        <f t="shared" si="26"/>
        <v>1000</v>
      </c>
      <c r="I153" s="10">
        <v>1000</v>
      </c>
      <c r="J153" s="10">
        <v>0</v>
      </c>
      <c r="K153" s="10">
        <f t="shared" si="27"/>
        <v>1000</v>
      </c>
    </row>
    <row r="154" spans="1:11" ht="56.25" customHeight="1">
      <c r="A154" s="30" t="s">
        <v>5</v>
      </c>
      <c r="B154" s="69" t="s">
        <v>3</v>
      </c>
      <c r="C154" s="8">
        <f>C155</f>
        <v>6500</v>
      </c>
      <c r="D154" s="8">
        <f>D155</f>
        <v>0</v>
      </c>
      <c r="E154" s="8">
        <f t="shared" si="25"/>
        <v>6500</v>
      </c>
      <c r="F154" s="8">
        <f>F155</f>
        <v>6500</v>
      </c>
      <c r="G154" s="8">
        <f>G155</f>
        <v>0</v>
      </c>
      <c r="H154" s="8">
        <f t="shared" si="26"/>
        <v>6500</v>
      </c>
      <c r="I154" s="8">
        <f>I155</f>
        <v>6500</v>
      </c>
      <c r="J154" s="8">
        <f>J155</f>
        <v>0</v>
      </c>
      <c r="K154" s="8">
        <f t="shared" si="27"/>
        <v>6500</v>
      </c>
    </row>
    <row r="155" spans="1:11" ht="59.25" customHeight="1">
      <c r="A155" s="30" t="s">
        <v>5</v>
      </c>
      <c r="B155" s="59" t="s">
        <v>3</v>
      </c>
      <c r="C155" s="10">
        <f>C156</f>
        <v>6500</v>
      </c>
      <c r="D155" s="10">
        <f>D156</f>
        <v>0</v>
      </c>
      <c r="E155" s="10">
        <f t="shared" si="25"/>
        <v>6500</v>
      </c>
      <c r="F155" s="10">
        <f>F156</f>
        <v>6500</v>
      </c>
      <c r="G155" s="10">
        <f>G156</f>
        <v>0</v>
      </c>
      <c r="H155" s="10">
        <f t="shared" si="26"/>
        <v>6500</v>
      </c>
      <c r="I155" s="10">
        <f>I156</f>
        <v>6500</v>
      </c>
      <c r="J155" s="10">
        <f>J156</f>
        <v>0</v>
      </c>
      <c r="K155" s="10">
        <f t="shared" si="27"/>
        <v>6500</v>
      </c>
    </row>
    <row r="156" spans="1:11" ht="80.25" customHeight="1">
      <c r="A156" s="30" t="s">
        <v>6</v>
      </c>
      <c r="B156" s="59" t="s">
        <v>4</v>
      </c>
      <c r="C156" s="10">
        <v>6500</v>
      </c>
      <c r="D156" s="10">
        <v>0</v>
      </c>
      <c r="E156" s="10">
        <f t="shared" si="25"/>
        <v>6500</v>
      </c>
      <c r="F156" s="10">
        <v>6500</v>
      </c>
      <c r="G156" s="10">
        <v>0</v>
      </c>
      <c r="H156" s="10">
        <f t="shared" si="26"/>
        <v>6500</v>
      </c>
      <c r="I156" s="10">
        <v>6500</v>
      </c>
      <c r="J156" s="10">
        <v>0</v>
      </c>
      <c r="K156" s="10">
        <f t="shared" si="27"/>
        <v>6500</v>
      </c>
    </row>
    <row r="157" spans="1:11" ht="73.5" customHeight="1">
      <c r="A157" s="30" t="s">
        <v>8</v>
      </c>
      <c r="B157" s="69" t="s">
        <v>117</v>
      </c>
      <c r="C157" s="8">
        <f>C158</f>
        <v>16875</v>
      </c>
      <c r="D157" s="8">
        <f>D158</f>
        <v>0</v>
      </c>
      <c r="E157" s="8">
        <f t="shared" si="25"/>
        <v>16875</v>
      </c>
      <c r="F157" s="8">
        <f>F158</f>
        <v>16875</v>
      </c>
      <c r="G157" s="8">
        <f>G158</f>
        <v>0</v>
      </c>
      <c r="H157" s="8">
        <f t="shared" si="26"/>
        <v>16875</v>
      </c>
      <c r="I157" s="8">
        <f>I158</f>
        <v>16875</v>
      </c>
      <c r="J157" s="8">
        <f>J158</f>
        <v>0</v>
      </c>
      <c r="K157" s="8">
        <f t="shared" si="27"/>
        <v>16875</v>
      </c>
    </row>
    <row r="158" spans="1:11" ht="76.5" customHeight="1">
      <c r="A158" s="30" t="s">
        <v>8</v>
      </c>
      <c r="B158" s="59" t="s">
        <v>117</v>
      </c>
      <c r="C158" s="10">
        <f>C159+C160</f>
        <v>16875</v>
      </c>
      <c r="D158" s="10">
        <f>D159+D160</f>
        <v>0</v>
      </c>
      <c r="E158" s="10">
        <f t="shared" si="25"/>
        <v>16875</v>
      </c>
      <c r="F158" s="10">
        <f>F159+F160</f>
        <v>16875</v>
      </c>
      <c r="G158" s="10">
        <f>G159+G160</f>
        <v>0</v>
      </c>
      <c r="H158" s="10">
        <f t="shared" si="26"/>
        <v>16875</v>
      </c>
      <c r="I158" s="10">
        <f>I159+I160</f>
        <v>16875</v>
      </c>
      <c r="J158" s="10">
        <f>J159+J160</f>
        <v>0</v>
      </c>
      <c r="K158" s="10">
        <f t="shared" si="27"/>
        <v>16875</v>
      </c>
    </row>
    <row r="159" spans="1:11" ht="97.5" customHeight="1">
      <c r="A159" s="30" t="s">
        <v>247</v>
      </c>
      <c r="B159" s="59" t="s">
        <v>107</v>
      </c>
      <c r="C159" s="10">
        <v>1375</v>
      </c>
      <c r="D159" s="10">
        <v>0</v>
      </c>
      <c r="E159" s="10">
        <f t="shared" si="25"/>
        <v>1375</v>
      </c>
      <c r="F159" s="10">
        <v>1375</v>
      </c>
      <c r="G159" s="10">
        <v>0</v>
      </c>
      <c r="H159" s="10">
        <f t="shared" si="26"/>
        <v>1375</v>
      </c>
      <c r="I159" s="10">
        <v>1375</v>
      </c>
      <c r="J159" s="10">
        <v>0</v>
      </c>
      <c r="K159" s="10">
        <f t="shared" si="27"/>
        <v>1375</v>
      </c>
    </row>
    <row r="160" spans="1:11" ht="93.75" customHeight="1">
      <c r="A160" s="30" t="s">
        <v>7</v>
      </c>
      <c r="B160" s="59" t="s">
        <v>107</v>
      </c>
      <c r="C160" s="10">
        <v>15500</v>
      </c>
      <c r="D160" s="10">
        <v>0</v>
      </c>
      <c r="E160" s="10">
        <f t="shared" si="25"/>
        <v>15500</v>
      </c>
      <c r="F160" s="10">
        <v>15500</v>
      </c>
      <c r="G160" s="10">
        <v>0</v>
      </c>
      <c r="H160" s="10">
        <f t="shared" si="26"/>
        <v>15500</v>
      </c>
      <c r="I160" s="10">
        <v>15500</v>
      </c>
      <c r="J160" s="10">
        <v>0</v>
      </c>
      <c r="K160" s="10">
        <f t="shared" si="27"/>
        <v>15500</v>
      </c>
    </row>
    <row r="161" spans="1:11" ht="77.25" customHeight="1">
      <c r="A161" s="30" t="s">
        <v>25</v>
      </c>
      <c r="B161" s="69" t="s">
        <v>14</v>
      </c>
      <c r="C161" s="8">
        <f>C162</f>
        <v>30000</v>
      </c>
      <c r="D161" s="8">
        <f>D162</f>
        <v>0</v>
      </c>
      <c r="E161" s="8">
        <f t="shared" si="25"/>
        <v>30000</v>
      </c>
      <c r="F161" s="8">
        <f>F162</f>
        <v>20000</v>
      </c>
      <c r="G161" s="8">
        <f>G162</f>
        <v>0</v>
      </c>
      <c r="H161" s="8">
        <f t="shared" si="26"/>
        <v>20000</v>
      </c>
      <c r="I161" s="8">
        <f>I162</f>
        <v>10000</v>
      </c>
      <c r="J161" s="8">
        <f>J162</f>
        <v>0</v>
      </c>
      <c r="K161" s="8">
        <f t="shared" si="27"/>
        <v>10000</v>
      </c>
    </row>
    <row r="162" spans="1:11" ht="72" customHeight="1">
      <c r="A162" s="30" t="s">
        <v>24</v>
      </c>
      <c r="B162" s="59" t="s">
        <v>14</v>
      </c>
      <c r="C162" s="10">
        <f>C163</f>
        <v>30000</v>
      </c>
      <c r="D162" s="10">
        <f>D163</f>
        <v>0</v>
      </c>
      <c r="E162" s="10">
        <f t="shared" si="25"/>
        <v>30000</v>
      </c>
      <c r="F162" s="10">
        <f>F163</f>
        <v>20000</v>
      </c>
      <c r="G162" s="10">
        <f>G163</f>
        <v>0</v>
      </c>
      <c r="H162" s="10">
        <f t="shared" si="26"/>
        <v>20000</v>
      </c>
      <c r="I162" s="10">
        <f>I163</f>
        <v>10000</v>
      </c>
      <c r="J162" s="10">
        <f>J163</f>
        <v>0</v>
      </c>
      <c r="K162" s="10">
        <f t="shared" si="27"/>
        <v>10000</v>
      </c>
    </row>
    <row r="163" spans="1:11" ht="76.5" customHeight="1">
      <c r="A163" s="30" t="s">
        <v>23</v>
      </c>
      <c r="B163" s="59" t="s">
        <v>15</v>
      </c>
      <c r="C163" s="10">
        <v>30000</v>
      </c>
      <c r="D163" s="10">
        <v>0</v>
      </c>
      <c r="E163" s="10">
        <f t="shared" si="25"/>
        <v>30000</v>
      </c>
      <c r="F163" s="10">
        <v>20000</v>
      </c>
      <c r="G163" s="10">
        <v>0</v>
      </c>
      <c r="H163" s="10">
        <f t="shared" si="26"/>
        <v>20000</v>
      </c>
      <c r="I163" s="10">
        <v>10000</v>
      </c>
      <c r="J163" s="10">
        <v>0</v>
      </c>
      <c r="K163" s="10">
        <f t="shared" si="27"/>
        <v>10000</v>
      </c>
    </row>
    <row r="164" spans="1:11" ht="25.5" customHeight="1">
      <c r="A164" s="28" t="s">
        <v>211</v>
      </c>
      <c r="B164" s="3" t="s">
        <v>212</v>
      </c>
      <c r="C164" s="9">
        <f>C165+C228</f>
        <v>238924635.04999998</v>
      </c>
      <c r="D164" s="9">
        <f>D165+D228</f>
        <v>2238612.42</v>
      </c>
      <c r="E164" s="9">
        <f>E165+E228</f>
        <v>241163247.46999997</v>
      </c>
      <c r="F164" s="9">
        <f>F165</f>
        <v>153249262.14</v>
      </c>
      <c r="G164" s="9">
        <f>G165</f>
        <v>0</v>
      </c>
      <c r="H164" s="9">
        <f t="shared" si="26"/>
        <v>153249262.14</v>
      </c>
      <c r="I164" s="9">
        <f>I165</f>
        <v>154152802.57999998</v>
      </c>
      <c r="J164" s="9">
        <f>J165</f>
        <v>0</v>
      </c>
      <c r="K164" s="9">
        <f t="shared" si="27"/>
        <v>154152802.57999998</v>
      </c>
    </row>
    <row r="165" spans="1:11" ht="39.75" customHeight="1">
      <c r="A165" s="28" t="s">
        <v>213</v>
      </c>
      <c r="B165" s="3" t="s">
        <v>214</v>
      </c>
      <c r="C165" s="9">
        <f>C166+C173+C201+C214</f>
        <v>239221013.64</v>
      </c>
      <c r="D165" s="9">
        <f>D166+D173+D201+D214</f>
        <v>2238612.42</v>
      </c>
      <c r="E165" s="9">
        <f t="shared" si="25"/>
        <v>241459626.05999997</v>
      </c>
      <c r="F165" s="9">
        <f>F166+F173+F201+F214</f>
        <v>153249262.14</v>
      </c>
      <c r="G165" s="9">
        <f>G166+G173+G201+G214</f>
        <v>0</v>
      </c>
      <c r="H165" s="9">
        <f t="shared" si="26"/>
        <v>153249262.14</v>
      </c>
      <c r="I165" s="9">
        <f>I166+I173+I201+I214</f>
        <v>154152802.57999998</v>
      </c>
      <c r="J165" s="9">
        <f>J166+J173+J201+J214</f>
        <v>0</v>
      </c>
      <c r="K165" s="9">
        <f t="shared" si="27"/>
        <v>154152802.57999998</v>
      </c>
    </row>
    <row r="166" spans="1:11" ht="37.5" customHeight="1">
      <c r="A166" s="38" t="s">
        <v>58</v>
      </c>
      <c r="B166" s="3" t="s">
        <v>36</v>
      </c>
      <c r="C166" s="9">
        <f>C167+C170</f>
        <v>98646433.24</v>
      </c>
      <c r="D166" s="9">
        <f>D167+D170</f>
        <v>0</v>
      </c>
      <c r="E166" s="9">
        <f t="shared" si="25"/>
        <v>98646433.24</v>
      </c>
      <c r="F166" s="9">
        <f>F167+F170</f>
        <v>53269600</v>
      </c>
      <c r="G166" s="9">
        <f>G167+G170</f>
        <v>0</v>
      </c>
      <c r="H166" s="9">
        <f t="shared" si="26"/>
        <v>53269600</v>
      </c>
      <c r="I166" s="9">
        <f>I167+I170</f>
        <v>54513000</v>
      </c>
      <c r="J166" s="9">
        <f>J167+J170</f>
        <v>0</v>
      </c>
      <c r="K166" s="9">
        <f t="shared" si="27"/>
        <v>54513000</v>
      </c>
    </row>
    <row r="167" spans="1:11" ht="24.75" customHeight="1">
      <c r="A167" s="29" t="s">
        <v>252</v>
      </c>
      <c r="B167" s="52" t="s">
        <v>142</v>
      </c>
      <c r="C167" s="15">
        <f>C168</f>
        <v>73309700</v>
      </c>
      <c r="D167" s="15">
        <f>D168</f>
        <v>0</v>
      </c>
      <c r="E167" s="15">
        <f t="shared" si="25"/>
        <v>73309700</v>
      </c>
      <c r="F167" s="15">
        <f>F168</f>
        <v>53269600</v>
      </c>
      <c r="G167" s="15">
        <f>G168</f>
        <v>0</v>
      </c>
      <c r="H167" s="15">
        <f t="shared" si="26"/>
        <v>53269600</v>
      </c>
      <c r="I167" s="15">
        <f>I168</f>
        <v>54513000</v>
      </c>
      <c r="J167" s="15">
        <f>J168</f>
        <v>0</v>
      </c>
      <c r="K167" s="15">
        <f t="shared" si="27"/>
        <v>54513000</v>
      </c>
    </row>
    <row r="168" spans="1:11" ht="36" customHeight="1">
      <c r="A168" s="30" t="s">
        <v>141</v>
      </c>
      <c r="B168" s="66" t="s">
        <v>9</v>
      </c>
      <c r="C168" s="12">
        <f>C169</f>
        <v>73309700</v>
      </c>
      <c r="D168" s="12">
        <f>D169</f>
        <v>0</v>
      </c>
      <c r="E168" s="12">
        <f t="shared" si="25"/>
        <v>73309700</v>
      </c>
      <c r="F168" s="12">
        <f>F169</f>
        <v>53269600</v>
      </c>
      <c r="G168" s="12">
        <f>G169</f>
        <v>0</v>
      </c>
      <c r="H168" s="12">
        <f t="shared" si="26"/>
        <v>53269600</v>
      </c>
      <c r="I168" s="12">
        <f>I169</f>
        <v>54513000</v>
      </c>
      <c r="J168" s="12">
        <f>J169</f>
        <v>0</v>
      </c>
      <c r="K168" s="12">
        <f t="shared" si="27"/>
        <v>54513000</v>
      </c>
    </row>
    <row r="169" spans="1:11" ht="38.25" customHeight="1">
      <c r="A169" s="30" t="s">
        <v>59</v>
      </c>
      <c r="B169" s="66" t="s">
        <v>9</v>
      </c>
      <c r="C169" s="12">
        <v>73309700</v>
      </c>
      <c r="D169" s="12">
        <v>0</v>
      </c>
      <c r="E169" s="12">
        <f t="shared" si="25"/>
        <v>73309700</v>
      </c>
      <c r="F169" s="12">
        <v>53269600</v>
      </c>
      <c r="G169" s="12">
        <v>0</v>
      </c>
      <c r="H169" s="12">
        <f t="shared" si="26"/>
        <v>53269600</v>
      </c>
      <c r="I169" s="12">
        <v>54513000</v>
      </c>
      <c r="J169" s="12">
        <v>0</v>
      </c>
      <c r="K169" s="12">
        <f t="shared" si="27"/>
        <v>54513000</v>
      </c>
    </row>
    <row r="170" spans="1:11" ht="36.75" customHeight="1">
      <c r="A170" s="29" t="s">
        <v>144</v>
      </c>
      <c r="B170" s="52" t="s">
        <v>145</v>
      </c>
      <c r="C170" s="15">
        <f>C171</f>
        <v>25336733.24</v>
      </c>
      <c r="D170" s="15">
        <f>D171</f>
        <v>0</v>
      </c>
      <c r="E170" s="15">
        <f t="shared" si="25"/>
        <v>25336733.24</v>
      </c>
      <c r="F170" s="15">
        <v>0</v>
      </c>
      <c r="G170" s="15">
        <f>G171</f>
        <v>0</v>
      </c>
      <c r="H170" s="15">
        <f t="shared" si="26"/>
        <v>0</v>
      </c>
      <c r="I170" s="15">
        <v>0</v>
      </c>
      <c r="J170" s="15">
        <f>J171</f>
        <v>0</v>
      </c>
      <c r="K170" s="15">
        <f t="shared" si="27"/>
        <v>0</v>
      </c>
    </row>
    <row r="171" spans="1:11" ht="37.5" customHeight="1">
      <c r="A171" s="30" t="s">
        <v>143</v>
      </c>
      <c r="B171" s="53" t="s">
        <v>233</v>
      </c>
      <c r="C171" s="12">
        <f>C172</f>
        <v>25336733.24</v>
      </c>
      <c r="D171" s="12">
        <f>D172</f>
        <v>0</v>
      </c>
      <c r="E171" s="12">
        <f t="shared" si="25"/>
        <v>25336733.24</v>
      </c>
      <c r="F171" s="12">
        <v>0</v>
      </c>
      <c r="G171" s="12">
        <f>G172</f>
        <v>0</v>
      </c>
      <c r="H171" s="12">
        <f t="shared" si="26"/>
        <v>0</v>
      </c>
      <c r="I171" s="12">
        <v>0</v>
      </c>
      <c r="J171" s="12">
        <f>J172</f>
        <v>0</v>
      </c>
      <c r="K171" s="12">
        <f t="shared" si="27"/>
        <v>0</v>
      </c>
    </row>
    <row r="172" spans="1:11" ht="38.25" customHeight="1">
      <c r="A172" s="30" t="s">
        <v>114</v>
      </c>
      <c r="B172" s="53" t="s">
        <v>233</v>
      </c>
      <c r="C172" s="12">
        <v>25336733.24</v>
      </c>
      <c r="D172" s="12">
        <v>0</v>
      </c>
      <c r="E172" s="12">
        <f t="shared" si="25"/>
        <v>25336733.24</v>
      </c>
      <c r="F172" s="12">
        <v>0</v>
      </c>
      <c r="G172" s="12">
        <v>0</v>
      </c>
      <c r="H172" s="12">
        <f t="shared" si="26"/>
        <v>0</v>
      </c>
      <c r="I172" s="12">
        <v>0</v>
      </c>
      <c r="J172" s="12">
        <v>0</v>
      </c>
      <c r="K172" s="12">
        <f t="shared" si="27"/>
        <v>0</v>
      </c>
    </row>
    <row r="173" spans="1:11" ht="42.75" customHeight="1">
      <c r="A173" s="28" t="s">
        <v>60</v>
      </c>
      <c r="B173" s="3" t="s">
        <v>37</v>
      </c>
      <c r="C173" s="9">
        <f>C183+C189+C192+C198+C180+C195+C186</f>
        <v>43645169.81</v>
      </c>
      <c r="D173" s="9">
        <f>D183+D189+D192+D198+D180+D195+D186</f>
        <v>876255.83</v>
      </c>
      <c r="E173" s="9">
        <f t="shared" si="25"/>
        <v>44521425.64</v>
      </c>
      <c r="F173" s="9">
        <f>F180+F183+F189+F192+F195+F198</f>
        <v>9840897.51</v>
      </c>
      <c r="G173" s="9">
        <f>G180+G183+G189+G192+G195+G198</f>
        <v>0</v>
      </c>
      <c r="H173" s="9">
        <f t="shared" si="26"/>
        <v>9840897.51</v>
      </c>
      <c r="I173" s="9">
        <f>I180+I183+I189+I192+I195+I198</f>
        <v>10020833.049999999</v>
      </c>
      <c r="J173" s="9">
        <f>J180+J183+J189+J192+J195+J198</f>
        <v>0</v>
      </c>
      <c r="K173" s="9">
        <f>I173+J173</f>
        <v>10020833.049999999</v>
      </c>
    </row>
    <row r="174" spans="1:11" ht="2.25" customHeight="1" hidden="1">
      <c r="A174" s="29" t="s">
        <v>339</v>
      </c>
      <c r="B174" s="70" t="s">
        <v>337</v>
      </c>
      <c r="C174" s="15">
        <f>C175</f>
        <v>0</v>
      </c>
      <c r="D174" s="15">
        <f>D175</f>
        <v>0</v>
      </c>
      <c r="E174" s="15"/>
      <c r="F174" s="15">
        <f>F175</f>
        <v>0</v>
      </c>
      <c r="G174" s="15">
        <f>G175</f>
        <v>0</v>
      </c>
      <c r="H174" s="15"/>
      <c r="I174" s="15">
        <f>I175</f>
        <v>0</v>
      </c>
      <c r="J174" s="15">
        <f>J175</f>
        <v>0</v>
      </c>
      <c r="K174" s="15"/>
    </row>
    <row r="175" spans="1:11" ht="42.75" customHeight="1" hidden="1">
      <c r="A175" s="30" t="s">
        <v>303</v>
      </c>
      <c r="B175" s="66" t="s">
        <v>118</v>
      </c>
      <c r="C175" s="12">
        <f>C176</f>
        <v>0</v>
      </c>
      <c r="D175" s="12">
        <f>D176</f>
        <v>0</v>
      </c>
      <c r="E175" s="12"/>
      <c r="F175" s="12">
        <f>F176</f>
        <v>0</v>
      </c>
      <c r="G175" s="12">
        <f>G176</f>
        <v>0</v>
      </c>
      <c r="H175" s="12"/>
      <c r="I175" s="12">
        <f>I176</f>
        <v>0</v>
      </c>
      <c r="J175" s="12">
        <f>J176</f>
        <v>0</v>
      </c>
      <c r="K175" s="12"/>
    </row>
    <row r="176" spans="1:11" ht="42.75" customHeight="1" hidden="1">
      <c r="A176" s="30" t="s">
        <v>304</v>
      </c>
      <c r="B176" s="66" t="s">
        <v>118</v>
      </c>
      <c r="C176" s="12">
        <v>0</v>
      </c>
      <c r="D176" s="12">
        <v>0</v>
      </c>
      <c r="E176" s="12"/>
      <c r="F176" s="12"/>
      <c r="G176" s="12">
        <v>0</v>
      </c>
      <c r="H176" s="12"/>
      <c r="I176" s="12">
        <v>0</v>
      </c>
      <c r="J176" s="12">
        <v>0</v>
      </c>
      <c r="K176" s="12"/>
    </row>
    <row r="177" spans="1:11" ht="42.75" customHeight="1" hidden="1">
      <c r="A177" s="29" t="s">
        <v>299</v>
      </c>
      <c r="B177" s="70" t="s">
        <v>298</v>
      </c>
      <c r="C177" s="15">
        <f>C178</f>
        <v>0</v>
      </c>
      <c r="D177" s="15">
        <f>D178</f>
        <v>0</v>
      </c>
      <c r="E177" s="15"/>
      <c r="F177" s="15">
        <f>F178</f>
        <v>0</v>
      </c>
      <c r="G177" s="15">
        <f>G178</f>
        <v>0</v>
      </c>
      <c r="H177" s="15"/>
      <c r="I177" s="15">
        <f>I178</f>
        <v>0</v>
      </c>
      <c r="J177" s="15">
        <f>J178</f>
        <v>0</v>
      </c>
      <c r="K177" s="15"/>
    </row>
    <row r="178" spans="1:11" ht="36" customHeight="1" hidden="1">
      <c r="A178" s="30" t="s">
        <v>301</v>
      </c>
      <c r="B178" s="66" t="s">
        <v>300</v>
      </c>
      <c r="C178" s="12">
        <f>C179</f>
        <v>0</v>
      </c>
      <c r="D178" s="12">
        <f>D179</f>
        <v>0</v>
      </c>
      <c r="E178" s="12"/>
      <c r="F178" s="12">
        <f>F179</f>
        <v>0</v>
      </c>
      <c r="G178" s="12">
        <f>G179</f>
        <v>0</v>
      </c>
      <c r="H178" s="12"/>
      <c r="I178" s="12">
        <f>I179</f>
        <v>0</v>
      </c>
      <c r="J178" s="12">
        <f>J179</f>
        <v>0</v>
      </c>
      <c r="K178" s="12"/>
    </row>
    <row r="179" spans="1:11" ht="39" customHeight="1" hidden="1">
      <c r="A179" s="30" t="s">
        <v>302</v>
      </c>
      <c r="B179" s="66" t="s">
        <v>300</v>
      </c>
      <c r="C179" s="12"/>
      <c r="D179" s="12"/>
      <c r="E179" s="12"/>
      <c r="F179" s="12"/>
      <c r="G179" s="12"/>
      <c r="H179" s="12"/>
      <c r="I179" s="12">
        <v>0</v>
      </c>
      <c r="J179" s="12"/>
      <c r="K179" s="12"/>
    </row>
    <row r="180" spans="1:11" ht="75">
      <c r="A180" s="29" t="s">
        <v>339</v>
      </c>
      <c r="B180" s="70" t="s">
        <v>337</v>
      </c>
      <c r="C180" s="15">
        <f aca="true" t="shared" si="28" ref="C180:H181">C181</f>
        <v>4795924.34</v>
      </c>
      <c r="D180" s="15">
        <f t="shared" si="28"/>
        <v>0</v>
      </c>
      <c r="E180" s="15">
        <f>C180+D180</f>
        <v>4795924.34</v>
      </c>
      <c r="F180" s="15">
        <f t="shared" si="28"/>
        <v>4795924.34</v>
      </c>
      <c r="G180" s="15">
        <f t="shared" si="28"/>
        <v>0</v>
      </c>
      <c r="H180" s="15">
        <f t="shared" si="28"/>
        <v>4795924.34</v>
      </c>
      <c r="I180" s="15">
        <f aca="true" t="shared" si="29" ref="I180:K181">I181</f>
        <v>4795924.34</v>
      </c>
      <c r="J180" s="15">
        <f t="shared" si="29"/>
        <v>0</v>
      </c>
      <c r="K180" s="15">
        <f t="shared" si="29"/>
        <v>4795924.34</v>
      </c>
    </row>
    <row r="181" spans="1:11" ht="73.5" customHeight="1">
      <c r="A181" s="30" t="s">
        <v>368</v>
      </c>
      <c r="B181" s="66" t="s">
        <v>338</v>
      </c>
      <c r="C181" s="12">
        <f t="shared" si="28"/>
        <v>4795924.34</v>
      </c>
      <c r="D181" s="12">
        <f t="shared" si="28"/>
        <v>0</v>
      </c>
      <c r="E181" s="12">
        <f t="shared" si="28"/>
        <v>4795924.34</v>
      </c>
      <c r="F181" s="12">
        <f t="shared" si="28"/>
        <v>4795924.34</v>
      </c>
      <c r="G181" s="12">
        <f t="shared" si="28"/>
        <v>0</v>
      </c>
      <c r="H181" s="12">
        <f t="shared" si="28"/>
        <v>4795924.34</v>
      </c>
      <c r="I181" s="12">
        <f t="shared" si="29"/>
        <v>4795924.34</v>
      </c>
      <c r="J181" s="12">
        <f t="shared" si="29"/>
        <v>0</v>
      </c>
      <c r="K181" s="12">
        <f t="shared" si="29"/>
        <v>4795924.34</v>
      </c>
    </row>
    <row r="182" spans="1:11" ht="75" customHeight="1">
      <c r="A182" s="30" t="s">
        <v>369</v>
      </c>
      <c r="B182" s="66" t="s">
        <v>338</v>
      </c>
      <c r="C182" s="12">
        <v>4795924.34</v>
      </c>
      <c r="D182" s="12">
        <v>0</v>
      </c>
      <c r="E182" s="12">
        <f>C182+D182</f>
        <v>4795924.34</v>
      </c>
      <c r="F182" s="12">
        <v>4795924.34</v>
      </c>
      <c r="G182" s="12">
        <v>0</v>
      </c>
      <c r="H182" s="12">
        <f>F182+G182</f>
        <v>4795924.34</v>
      </c>
      <c r="I182" s="12">
        <v>4795924.34</v>
      </c>
      <c r="J182" s="12">
        <v>0</v>
      </c>
      <c r="K182" s="12">
        <f>I182+J182</f>
        <v>4795924.34</v>
      </c>
    </row>
    <row r="183" spans="1:11" ht="54.75" customHeight="1">
      <c r="A183" s="29" t="s">
        <v>294</v>
      </c>
      <c r="B183" s="70" t="s">
        <v>293</v>
      </c>
      <c r="C183" s="15">
        <f>C184</f>
        <v>3984616.79</v>
      </c>
      <c r="D183" s="15">
        <f>D184</f>
        <v>0</v>
      </c>
      <c r="E183" s="15">
        <f aca="true" t="shared" si="30" ref="E183:E231">C183+D183</f>
        <v>3984616.79</v>
      </c>
      <c r="F183" s="15">
        <f>F184</f>
        <v>3984616.79</v>
      </c>
      <c r="G183" s="15">
        <f>G184</f>
        <v>0</v>
      </c>
      <c r="H183" s="15">
        <f aca="true" t="shared" si="31" ref="H183:H231">F183+G183</f>
        <v>3984616.79</v>
      </c>
      <c r="I183" s="15">
        <f>I184</f>
        <v>4098340.1</v>
      </c>
      <c r="J183" s="15">
        <f>J184</f>
        <v>0</v>
      </c>
      <c r="K183" s="15">
        <f aca="true" t="shared" si="32" ref="K183:K231">I183+J183</f>
        <v>4098340.1</v>
      </c>
    </row>
    <row r="184" spans="1:11" ht="59.25" customHeight="1">
      <c r="A184" s="30" t="s">
        <v>296</v>
      </c>
      <c r="B184" s="66" t="s">
        <v>295</v>
      </c>
      <c r="C184" s="12">
        <f>C185</f>
        <v>3984616.79</v>
      </c>
      <c r="D184" s="12">
        <f>D185</f>
        <v>0</v>
      </c>
      <c r="E184" s="12">
        <f t="shared" si="30"/>
        <v>3984616.79</v>
      </c>
      <c r="F184" s="12">
        <f>F185</f>
        <v>3984616.79</v>
      </c>
      <c r="G184" s="12">
        <f>G185</f>
        <v>0</v>
      </c>
      <c r="H184" s="12">
        <f t="shared" si="31"/>
        <v>3984616.79</v>
      </c>
      <c r="I184" s="12">
        <f>I185</f>
        <v>4098340.1</v>
      </c>
      <c r="J184" s="12">
        <f>J185</f>
        <v>0</v>
      </c>
      <c r="K184" s="12">
        <f t="shared" si="32"/>
        <v>4098340.1</v>
      </c>
    </row>
    <row r="185" spans="1:11" ht="67.5" customHeight="1">
      <c r="A185" s="30" t="s">
        <v>297</v>
      </c>
      <c r="B185" s="66" t="s">
        <v>295</v>
      </c>
      <c r="C185" s="12">
        <v>3984616.79</v>
      </c>
      <c r="D185" s="12">
        <v>0</v>
      </c>
      <c r="E185" s="12">
        <f t="shared" si="30"/>
        <v>3984616.79</v>
      </c>
      <c r="F185" s="12">
        <v>3984616.79</v>
      </c>
      <c r="G185" s="12">
        <v>0</v>
      </c>
      <c r="H185" s="12">
        <f t="shared" si="31"/>
        <v>3984616.79</v>
      </c>
      <c r="I185" s="12">
        <v>4098340.1</v>
      </c>
      <c r="J185" s="12">
        <v>0</v>
      </c>
      <c r="K185" s="12">
        <f t="shared" si="32"/>
        <v>4098340.1</v>
      </c>
    </row>
    <row r="186" spans="1:11" s="2" customFormat="1" ht="32.25" customHeight="1">
      <c r="A186" s="39" t="s">
        <v>354</v>
      </c>
      <c r="B186" s="71" t="s">
        <v>372</v>
      </c>
      <c r="C186" s="15">
        <f>C187</f>
        <v>2789090.78</v>
      </c>
      <c r="D186" s="15">
        <f>D187</f>
        <v>0</v>
      </c>
      <c r="E186" s="15">
        <f t="shared" si="30"/>
        <v>2789090.78</v>
      </c>
      <c r="F186" s="15">
        <f>F187</f>
        <v>0</v>
      </c>
      <c r="G186" s="15">
        <f>G187</f>
        <v>0</v>
      </c>
      <c r="H186" s="15">
        <f>F186+G186</f>
        <v>0</v>
      </c>
      <c r="I186" s="15">
        <f>I187</f>
        <v>0</v>
      </c>
      <c r="J186" s="15">
        <f>J187</f>
        <v>0</v>
      </c>
      <c r="K186" s="15">
        <f t="shared" si="32"/>
        <v>0</v>
      </c>
    </row>
    <row r="187" spans="1:11" ht="42.75" customHeight="1">
      <c r="A187" s="40" t="s">
        <v>357</v>
      </c>
      <c r="B187" s="72" t="s">
        <v>355</v>
      </c>
      <c r="C187" s="12">
        <f>C188</f>
        <v>2789090.78</v>
      </c>
      <c r="D187" s="12">
        <f>D188</f>
        <v>0</v>
      </c>
      <c r="E187" s="12">
        <f t="shared" si="30"/>
        <v>2789090.78</v>
      </c>
      <c r="F187" s="12">
        <f>F188</f>
        <v>0</v>
      </c>
      <c r="G187" s="12">
        <f>G188</f>
        <v>0</v>
      </c>
      <c r="H187" s="12">
        <f>F187+G187</f>
        <v>0</v>
      </c>
      <c r="I187" s="12">
        <f>I188</f>
        <v>0</v>
      </c>
      <c r="J187" s="12">
        <f>J188</f>
        <v>0</v>
      </c>
      <c r="K187" s="12">
        <f t="shared" si="32"/>
        <v>0</v>
      </c>
    </row>
    <row r="188" spans="1:11" ht="36" customHeight="1">
      <c r="A188" s="40" t="s">
        <v>356</v>
      </c>
      <c r="B188" s="72" t="s">
        <v>355</v>
      </c>
      <c r="C188" s="12">
        <v>2789090.78</v>
      </c>
      <c r="D188" s="12">
        <v>0</v>
      </c>
      <c r="E188" s="12">
        <f t="shared" si="30"/>
        <v>2789090.78</v>
      </c>
      <c r="F188" s="12">
        <v>0</v>
      </c>
      <c r="G188" s="12">
        <v>0</v>
      </c>
      <c r="H188" s="12">
        <f>F188+G188</f>
        <v>0</v>
      </c>
      <c r="I188" s="12">
        <v>0</v>
      </c>
      <c r="J188" s="12">
        <v>0</v>
      </c>
      <c r="K188" s="12">
        <f t="shared" si="32"/>
        <v>0</v>
      </c>
    </row>
    <row r="189" spans="1:11" ht="29.25" customHeight="1">
      <c r="A189" s="29" t="s">
        <v>306</v>
      </c>
      <c r="B189" s="70" t="s">
        <v>307</v>
      </c>
      <c r="C189" s="15">
        <f>C190</f>
        <v>35475</v>
      </c>
      <c r="D189" s="15">
        <f>D190</f>
        <v>0</v>
      </c>
      <c r="E189" s="15">
        <f t="shared" si="30"/>
        <v>35475</v>
      </c>
      <c r="F189" s="15">
        <f>F190</f>
        <v>35475</v>
      </c>
      <c r="G189" s="15">
        <f>G190</f>
        <v>0</v>
      </c>
      <c r="H189" s="15">
        <f t="shared" si="31"/>
        <v>35475</v>
      </c>
      <c r="I189" s="15">
        <f>I190</f>
        <v>35531</v>
      </c>
      <c r="J189" s="15">
        <f>J190</f>
        <v>0</v>
      </c>
      <c r="K189" s="15">
        <f t="shared" si="32"/>
        <v>35531</v>
      </c>
    </row>
    <row r="190" spans="1:11" ht="34.5" customHeight="1">
      <c r="A190" s="30" t="s">
        <v>308</v>
      </c>
      <c r="B190" s="66" t="s">
        <v>309</v>
      </c>
      <c r="C190" s="12">
        <f>C191</f>
        <v>35475</v>
      </c>
      <c r="D190" s="12">
        <f>D191</f>
        <v>0</v>
      </c>
      <c r="E190" s="12">
        <f t="shared" si="30"/>
        <v>35475</v>
      </c>
      <c r="F190" s="12">
        <f>F191</f>
        <v>35475</v>
      </c>
      <c r="G190" s="12">
        <f>G191</f>
        <v>0</v>
      </c>
      <c r="H190" s="12">
        <f t="shared" si="31"/>
        <v>35475</v>
      </c>
      <c r="I190" s="12">
        <f>I191</f>
        <v>35531</v>
      </c>
      <c r="J190" s="12">
        <f>J191</f>
        <v>0</v>
      </c>
      <c r="K190" s="12">
        <f t="shared" si="32"/>
        <v>35531</v>
      </c>
    </row>
    <row r="191" spans="1:11" ht="36.75" customHeight="1">
      <c r="A191" s="30" t="s">
        <v>310</v>
      </c>
      <c r="B191" s="66" t="s">
        <v>309</v>
      </c>
      <c r="C191" s="12">
        <v>35475</v>
      </c>
      <c r="D191" s="12">
        <v>0</v>
      </c>
      <c r="E191" s="12">
        <f t="shared" si="30"/>
        <v>35475</v>
      </c>
      <c r="F191" s="12">
        <v>35475</v>
      </c>
      <c r="G191" s="12">
        <v>0</v>
      </c>
      <c r="H191" s="12">
        <f t="shared" si="31"/>
        <v>35475</v>
      </c>
      <c r="I191" s="12">
        <v>35531</v>
      </c>
      <c r="J191" s="12">
        <v>0</v>
      </c>
      <c r="K191" s="12">
        <f t="shared" si="32"/>
        <v>35531</v>
      </c>
    </row>
    <row r="192" spans="1:11" ht="74.25" customHeight="1">
      <c r="A192" s="29" t="s">
        <v>335</v>
      </c>
      <c r="B192" s="70" t="s">
        <v>333</v>
      </c>
      <c r="C192" s="15">
        <f>C194</f>
        <v>2502919.2</v>
      </c>
      <c r="D192" s="15">
        <f>D194</f>
        <v>0</v>
      </c>
      <c r="E192" s="15">
        <f t="shared" si="30"/>
        <v>2502919.2</v>
      </c>
      <c r="F192" s="15"/>
      <c r="G192" s="15">
        <f>G194</f>
        <v>0</v>
      </c>
      <c r="H192" s="15">
        <f t="shared" si="31"/>
        <v>0</v>
      </c>
      <c r="I192" s="15"/>
      <c r="J192" s="15">
        <f>J194</f>
        <v>0</v>
      </c>
      <c r="K192" s="15">
        <f t="shared" si="32"/>
        <v>0</v>
      </c>
    </row>
    <row r="193" spans="1:11" ht="74.25" customHeight="1">
      <c r="A193" s="30" t="s">
        <v>335</v>
      </c>
      <c r="B193" s="66" t="s">
        <v>334</v>
      </c>
      <c r="C193" s="15">
        <f>C194</f>
        <v>2502919.2</v>
      </c>
      <c r="D193" s="15">
        <f>D194</f>
        <v>0</v>
      </c>
      <c r="E193" s="15">
        <f>E194</f>
        <v>2502919.2</v>
      </c>
      <c r="F193" s="15"/>
      <c r="G193" s="15"/>
      <c r="H193" s="15"/>
      <c r="I193" s="15"/>
      <c r="J193" s="15"/>
      <c r="K193" s="15"/>
    </row>
    <row r="194" spans="1:11" ht="75" customHeight="1">
      <c r="A194" s="30" t="s">
        <v>336</v>
      </c>
      <c r="B194" s="66" t="s">
        <v>334</v>
      </c>
      <c r="C194" s="12">
        <v>2502919.2</v>
      </c>
      <c r="D194" s="12">
        <v>0</v>
      </c>
      <c r="E194" s="12">
        <f t="shared" si="30"/>
        <v>2502919.2</v>
      </c>
      <c r="F194" s="12"/>
      <c r="G194" s="12">
        <v>0</v>
      </c>
      <c r="H194" s="12">
        <f t="shared" si="31"/>
        <v>0</v>
      </c>
      <c r="I194" s="12"/>
      <c r="J194" s="12">
        <v>0</v>
      </c>
      <c r="K194" s="12">
        <f t="shared" si="32"/>
        <v>0</v>
      </c>
    </row>
    <row r="195" spans="1:11" s="2" customFormat="1" ht="33.75" customHeight="1">
      <c r="A195" s="29" t="s">
        <v>341</v>
      </c>
      <c r="B195" s="70" t="s">
        <v>340</v>
      </c>
      <c r="C195" s="15">
        <f aca="true" t="shared" si="33" ref="C195:K196">C196</f>
        <v>84322.34</v>
      </c>
      <c r="D195" s="15">
        <f t="shared" si="33"/>
        <v>0</v>
      </c>
      <c r="E195" s="15">
        <f>C195+D195</f>
        <v>84322.34</v>
      </c>
      <c r="F195" s="15">
        <f t="shared" si="33"/>
        <v>656331.38</v>
      </c>
      <c r="G195" s="15">
        <f t="shared" si="33"/>
        <v>0</v>
      </c>
      <c r="H195" s="15">
        <f t="shared" si="33"/>
        <v>656331.38</v>
      </c>
      <c r="I195" s="15">
        <f t="shared" si="33"/>
        <v>722487.61</v>
      </c>
      <c r="J195" s="15">
        <f t="shared" si="33"/>
        <v>0</v>
      </c>
      <c r="K195" s="15">
        <f t="shared" si="33"/>
        <v>722487.61</v>
      </c>
    </row>
    <row r="196" spans="1:11" ht="39.75" customHeight="1">
      <c r="A196" s="30" t="s">
        <v>343</v>
      </c>
      <c r="B196" s="66" t="s">
        <v>342</v>
      </c>
      <c r="C196" s="12">
        <f t="shared" si="33"/>
        <v>84322.34</v>
      </c>
      <c r="D196" s="12">
        <f t="shared" si="33"/>
        <v>0</v>
      </c>
      <c r="E196" s="12">
        <f t="shared" si="33"/>
        <v>84322.34</v>
      </c>
      <c r="F196" s="12">
        <f t="shared" si="33"/>
        <v>656331.38</v>
      </c>
      <c r="G196" s="12">
        <f t="shared" si="33"/>
        <v>0</v>
      </c>
      <c r="H196" s="12">
        <f t="shared" si="33"/>
        <v>656331.38</v>
      </c>
      <c r="I196" s="12">
        <f t="shared" si="33"/>
        <v>722487.61</v>
      </c>
      <c r="J196" s="12">
        <f t="shared" si="33"/>
        <v>0</v>
      </c>
      <c r="K196" s="12">
        <f t="shared" si="33"/>
        <v>722487.61</v>
      </c>
    </row>
    <row r="197" spans="1:11" ht="42.75" customHeight="1">
      <c r="A197" s="30" t="s">
        <v>344</v>
      </c>
      <c r="B197" s="66" t="s">
        <v>342</v>
      </c>
      <c r="C197" s="12">
        <v>84322.34</v>
      </c>
      <c r="D197" s="12">
        <v>0</v>
      </c>
      <c r="E197" s="12">
        <f>C197+D197</f>
        <v>84322.34</v>
      </c>
      <c r="F197" s="12">
        <v>656331.38</v>
      </c>
      <c r="G197" s="12">
        <v>0</v>
      </c>
      <c r="H197" s="12">
        <f>F197+G197</f>
        <v>656331.38</v>
      </c>
      <c r="I197" s="12">
        <v>722487.61</v>
      </c>
      <c r="J197" s="12">
        <v>0</v>
      </c>
      <c r="K197" s="12">
        <f>I197+J197</f>
        <v>722487.61</v>
      </c>
    </row>
    <row r="198" spans="1:11" ht="20.25" customHeight="1">
      <c r="A198" s="29" t="s">
        <v>332</v>
      </c>
      <c r="B198" s="70" t="s">
        <v>10</v>
      </c>
      <c r="C198" s="15">
        <f>C199</f>
        <v>29452821.36</v>
      </c>
      <c r="D198" s="15">
        <f>D199</f>
        <v>876255.83</v>
      </c>
      <c r="E198" s="15">
        <f t="shared" si="30"/>
        <v>30329077.189999998</v>
      </c>
      <c r="F198" s="15">
        <f>F199</f>
        <v>368550</v>
      </c>
      <c r="G198" s="15">
        <f>G199</f>
        <v>0</v>
      </c>
      <c r="H198" s="15">
        <f t="shared" si="31"/>
        <v>368550</v>
      </c>
      <c r="I198" s="15">
        <f>I199</f>
        <v>368550</v>
      </c>
      <c r="J198" s="15">
        <f>J199</f>
        <v>0</v>
      </c>
      <c r="K198" s="15">
        <f t="shared" si="32"/>
        <v>368550</v>
      </c>
    </row>
    <row r="199" spans="1:11" ht="19.5" customHeight="1">
      <c r="A199" s="30" t="s">
        <v>146</v>
      </c>
      <c r="B199" s="53" t="s">
        <v>219</v>
      </c>
      <c r="C199" s="12">
        <f>C200</f>
        <v>29452821.36</v>
      </c>
      <c r="D199" s="12">
        <f>D200</f>
        <v>876255.83</v>
      </c>
      <c r="E199" s="12">
        <f t="shared" si="30"/>
        <v>30329077.189999998</v>
      </c>
      <c r="F199" s="12">
        <f>F200</f>
        <v>368550</v>
      </c>
      <c r="G199" s="12">
        <f>G200</f>
        <v>0</v>
      </c>
      <c r="H199" s="12">
        <f t="shared" si="31"/>
        <v>368550</v>
      </c>
      <c r="I199" s="12">
        <f>I200</f>
        <v>368550</v>
      </c>
      <c r="J199" s="12">
        <f>J200</f>
        <v>0</v>
      </c>
      <c r="K199" s="12">
        <f t="shared" si="32"/>
        <v>368550</v>
      </c>
    </row>
    <row r="200" spans="1:11" ht="26.25" customHeight="1">
      <c r="A200" s="34" t="s">
        <v>61</v>
      </c>
      <c r="B200" s="63" t="s">
        <v>219</v>
      </c>
      <c r="C200" s="10">
        <v>29452821.36</v>
      </c>
      <c r="D200" s="10">
        <f>1301951.15-1213150+787454.68</f>
        <v>876255.83</v>
      </c>
      <c r="E200" s="10">
        <f t="shared" si="30"/>
        <v>30329077.189999998</v>
      </c>
      <c r="F200" s="10">
        <v>368550</v>
      </c>
      <c r="G200" s="10">
        <v>0</v>
      </c>
      <c r="H200" s="10">
        <f t="shared" si="31"/>
        <v>368550</v>
      </c>
      <c r="I200" s="10">
        <v>368550</v>
      </c>
      <c r="J200" s="10">
        <v>0</v>
      </c>
      <c r="K200" s="10">
        <f t="shared" si="32"/>
        <v>368550</v>
      </c>
    </row>
    <row r="201" spans="1:11" ht="37.5" customHeight="1">
      <c r="A201" s="28" t="s">
        <v>62</v>
      </c>
      <c r="B201" s="3" t="s">
        <v>38</v>
      </c>
      <c r="C201" s="9">
        <f>C202+C205+C208+C211</f>
        <v>62428274.23</v>
      </c>
      <c r="D201" s="9">
        <f>D202+D205+D208+D211</f>
        <v>1197328</v>
      </c>
      <c r="E201" s="9">
        <f t="shared" si="30"/>
        <v>63625602.23</v>
      </c>
      <c r="F201" s="9">
        <f>F202+F205+F208+F211</f>
        <v>63046393.93</v>
      </c>
      <c r="G201" s="9">
        <f>G202+G205+G208+G211</f>
        <v>0</v>
      </c>
      <c r="H201" s="9">
        <f t="shared" si="31"/>
        <v>63046393.93</v>
      </c>
      <c r="I201" s="9">
        <f>I202+I205+I208+I211</f>
        <v>63071098.83</v>
      </c>
      <c r="J201" s="9">
        <f>J202+J205+J208+J211</f>
        <v>0</v>
      </c>
      <c r="K201" s="9">
        <f t="shared" si="32"/>
        <v>63071098.83</v>
      </c>
    </row>
    <row r="202" spans="1:11" ht="36" customHeight="1">
      <c r="A202" s="29" t="s">
        <v>239</v>
      </c>
      <c r="B202" s="70" t="s">
        <v>101</v>
      </c>
      <c r="C202" s="15">
        <f>C203</f>
        <v>1920296.56</v>
      </c>
      <c r="D202" s="15">
        <f>D203</f>
        <v>734328</v>
      </c>
      <c r="E202" s="15">
        <f t="shared" si="30"/>
        <v>2654624.56</v>
      </c>
      <c r="F202" s="15">
        <f>F203</f>
        <v>2709276.76</v>
      </c>
      <c r="G202" s="15">
        <f>G203</f>
        <v>0</v>
      </c>
      <c r="H202" s="15">
        <f t="shared" si="31"/>
        <v>2709276.76</v>
      </c>
      <c r="I202" s="15">
        <f>I203</f>
        <v>2734034.2</v>
      </c>
      <c r="J202" s="15">
        <f>J203</f>
        <v>0</v>
      </c>
      <c r="K202" s="15">
        <f t="shared" si="32"/>
        <v>2734034.2</v>
      </c>
    </row>
    <row r="203" spans="1:11" ht="38.25" customHeight="1">
      <c r="A203" s="30" t="s">
        <v>147</v>
      </c>
      <c r="B203" s="66" t="s">
        <v>215</v>
      </c>
      <c r="C203" s="12">
        <f>C204</f>
        <v>1920296.56</v>
      </c>
      <c r="D203" s="12">
        <f>D204</f>
        <v>734328</v>
      </c>
      <c r="E203" s="12">
        <f t="shared" si="30"/>
        <v>2654624.56</v>
      </c>
      <c r="F203" s="12">
        <f>F204</f>
        <v>2709276.76</v>
      </c>
      <c r="G203" s="12">
        <f>G204</f>
        <v>0</v>
      </c>
      <c r="H203" s="12">
        <f t="shared" si="31"/>
        <v>2709276.76</v>
      </c>
      <c r="I203" s="12">
        <f>I204</f>
        <v>2734034.2</v>
      </c>
      <c r="J203" s="12">
        <f>J204</f>
        <v>0</v>
      </c>
      <c r="K203" s="12">
        <f t="shared" si="32"/>
        <v>2734034.2</v>
      </c>
    </row>
    <row r="204" spans="1:11" ht="37.5" customHeight="1">
      <c r="A204" s="30" t="s">
        <v>63</v>
      </c>
      <c r="B204" s="66" t="s">
        <v>215</v>
      </c>
      <c r="C204" s="12">
        <v>1920296.56</v>
      </c>
      <c r="D204" s="12">
        <v>734328</v>
      </c>
      <c r="E204" s="12">
        <f t="shared" si="30"/>
        <v>2654624.56</v>
      </c>
      <c r="F204" s="12">
        <v>2709276.76</v>
      </c>
      <c r="G204" s="12">
        <v>0</v>
      </c>
      <c r="H204" s="12">
        <f t="shared" si="31"/>
        <v>2709276.76</v>
      </c>
      <c r="I204" s="12">
        <v>2734034.2</v>
      </c>
      <c r="J204" s="12">
        <v>0</v>
      </c>
      <c r="K204" s="12">
        <f t="shared" si="32"/>
        <v>2734034.2</v>
      </c>
    </row>
    <row r="205" spans="1:11" ht="75" customHeight="1">
      <c r="A205" s="32" t="s">
        <v>240</v>
      </c>
      <c r="B205" s="52" t="s">
        <v>102</v>
      </c>
      <c r="C205" s="15">
        <f>C206</f>
        <v>1657986</v>
      </c>
      <c r="D205" s="15">
        <f>D206</f>
        <v>463000</v>
      </c>
      <c r="E205" s="15">
        <f t="shared" si="30"/>
        <v>2120986</v>
      </c>
      <c r="F205" s="15">
        <f>F206</f>
        <v>828993</v>
      </c>
      <c r="G205" s="15">
        <f>G206</f>
        <v>0</v>
      </c>
      <c r="H205" s="15">
        <f t="shared" si="31"/>
        <v>828993</v>
      </c>
      <c r="I205" s="15">
        <f>I206</f>
        <v>828993</v>
      </c>
      <c r="J205" s="15">
        <f>J206</f>
        <v>0</v>
      </c>
      <c r="K205" s="15">
        <f t="shared" si="32"/>
        <v>828993</v>
      </c>
    </row>
    <row r="206" spans="1:11" ht="78" customHeight="1">
      <c r="A206" s="33" t="s">
        <v>148</v>
      </c>
      <c r="B206" s="53" t="s">
        <v>53</v>
      </c>
      <c r="C206" s="12">
        <f>C207</f>
        <v>1657986</v>
      </c>
      <c r="D206" s="12">
        <f>D207</f>
        <v>463000</v>
      </c>
      <c r="E206" s="12">
        <f t="shared" si="30"/>
        <v>2120986</v>
      </c>
      <c r="F206" s="12">
        <f>F207</f>
        <v>828993</v>
      </c>
      <c r="G206" s="12">
        <f>G207</f>
        <v>0</v>
      </c>
      <c r="H206" s="12">
        <f t="shared" si="31"/>
        <v>828993</v>
      </c>
      <c r="I206" s="12">
        <f>I207</f>
        <v>828993</v>
      </c>
      <c r="J206" s="12">
        <f>J207</f>
        <v>0</v>
      </c>
      <c r="K206" s="12">
        <f t="shared" si="32"/>
        <v>828993</v>
      </c>
    </row>
    <row r="207" spans="1:11" ht="77.25" customHeight="1">
      <c r="A207" s="33" t="s">
        <v>64</v>
      </c>
      <c r="B207" s="53" t="s">
        <v>53</v>
      </c>
      <c r="C207" s="12">
        <v>1657986</v>
      </c>
      <c r="D207" s="12">
        <v>463000</v>
      </c>
      <c r="E207" s="12">
        <f t="shared" si="30"/>
        <v>2120986</v>
      </c>
      <c r="F207" s="12">
        <v>828993</v>
      </c>
      <c r="G207" s="12">
        <v>0</v>
      </c>
      <c r="H207" s="12">
        <f t="shared" si="31"/>
        <v>828993</v>
      </c>
      <c r="I207" s="12">
        <v>828993</v>
      </c>
      <c r="J207" s="12">
        <v>0</v>
      </c>
      <c r="K207" s="12">
        <f t="shared" si="32"/>
        <v>828993</v>
      </c>
    </row>
    <row r="208" spans="1:11" ht="60" customHeight="1">
      <c r="A208" s="32" t="s">
        <v>241</v>
      </c>
      <c r="B208" s="52" t="s">
        <v>103</v>
      </c>
      <c r="C208" s="15">
        <f>C209</f>
        <v>460.67</v>
      </c>
      <c r="D208" s="15">
        <f>D209</f>
        <v>0</v>
      </c>
      <c r="E208" s="15">
        <f t="shared" si="30"/>
        <v>460.67</v>
      </c>
      <c r="F208" s="15">
        <f>F209</f>
        <v>457.17</v>
      </c>
      <c r="G208" s="15">
        <f>G209</f>
        <v>0</v>
      </c>
      <c r="H208" s="15">
        <f t="shared" si="31"/>
        <v>457.17</v>
      </c>
      <c r="I208" s="15">
        <f>I209</f>
        <v>404.63</v>
      </c>
      <c r="J208" s="15">
        <f>J209</f>
        <v>0</v>
      </c>
      <c r="K208" s="15">
        <f t="shared" si="32"/>
        <v>404.63</v>
      </c>
    </row>
    <row r="209" spans="1:11" ht="56.25" customHeight="1">
      <c r="A209" s="35" t="s">
        <v>149</v>
      </c>
      <c r="B209" s="53" t="s">
        <v>54</v>
      </c>
      <c r="C209" s="10">
        <f>C210</f>
        <v>460.67</v>
      </c>
      <c r="D209" s="10">
        <f>D210</f>
        <v>0</v>
      </c>
      <c r="E209" s="12">
        <f t="shared" si="30"/>
        <v>460.67</v>
      </c>
      <c r="F209" s="10">
        <f>F210</f>
        <v>457.17</v>
      </c>
      <c r="G209" s="10">
        <f>G210</f>
        <v>0</v>
      </c>
      <c r="H209" s="12">
        <f t="shared" si="31"/>
        <v>457.17</v>
      </c>
      <c r="I209" s="10">
        <f>I210</f>
        <v>404.63</v>
      </c>
      <c r="J209" s="10">
        <f>J210</f>
        <v>0</v>
      </c>
      <c r="K209" s="12">
        <f t="shared" si="32"/>
        <v>404.63</v>
      </c>
    </row>
    <row r="210" spans="1:11" ht="59.25" customHeight="1">
      <c r="A210" s="33" t="s">
        <v>65</v>
      </c>
      <c r="B210" s="53" t="s">
        <v>54</v>
      </c>
      <c r="C210" s="12">
        <v>460.67</v>
      </c>
      <c r="D210" s="12">
        <v>0</v>
      </c>
      <c r="E210" s="12">
        <f t="shared" si="30"/>
        <v>460.67</v>
      </c>
      <c r="F210" s="12">
        <v>457.17</v>
      </c>
      <c r="G210" s="12">
        <v>0</v>
      </c>
      <c r="H210" s="12">
        <f t="shared" si="31"/>
        <v>457.17</v>
      </c>
      <c r="I210" s="12">
        <v>404.63</v>
      </c>
      <c r="J210" s="12">
        <v>0</v>
      </c>
      <c r="K210" s="12">
        <f t="shared" si="32"/>
        <v>404.63</v>
      </c>
    </row>
    <row r="211" spans="1:11" ht="18.75">
      <c r="A211" s="29" t="s">
        <v>242</v>
      </c>
      <c r="B211" s="70" t="s">
        <v>104</v>
      </c>
      <c r="C211" s="15">
        <f>C212</f>
        <v>58849531</v>
      </c>
      <c r="D211" s="15">
        <f>D212</f>
        <v>0</v>
      </c>
      <c r="E211" s="15">
        <f t="shared" si="30"/>
        <v>58849531</v>
      </c>
      <c r="F211" s="15">
        <f>F212</f>
        <v>59507667</v>
      </c>
      <c r="G211" s="15">
        <f>G212</f>
        <v>0</v>
      </c>
      <c r="H211" s="15">
        <f t="shared" si="31"/>
        <v>59507667</v>
      </c>
      <c r="I211" s="15">
        <f>I212</f>
        <v>59507667</v>
      </c>
      <c r="J211" s="15">
        <f>J212</f>
        <v>0</v>
      </c>
      <c r="K211" s="15">
        <f t="shared" si="32"/>
        <v>59507667</v>
      </c>
    </row>
    <row r="212" spans="1:11" ht="18.75">
      <c r="A212" s="30" t="s">
        <v>150</v>
      </c>
      <c r="B212" s="53" t="s">
        <v>218</v>
      </c>
      <c r="C212" s="12">
        <f>C213</f>
        <v>58849531</v>
      </c>
      <c r="D212" s="12">
        <f>D213</f>
        <v>0</v>
      </c>
      <c r="E212" s="12">
        <f t="shared" si="30"/>
        <v>58849531</v>
      </c>
      <c r="F212" s="12">
        <f>F213</f>
        <v>59507667</v>
      </c>
      <c r="G212" s="12">
        <f>G213</f>
        <v>0</v>
      </c>
      <c r="H212" s="12">
        <f t="shared" si="31"/>
        <v>59507667</v>
      </c>
      <c r="I212" s="12">
        <f>I213</f>
        <v>59507667</v>
      </c>
      <c r="J212" s="12">
        <f>J213</f>
        <v>0</v>
      </c>
      <c r="K212" s="12">
        <f t="shared" si="32"/>
        <v>59507667</v>
      </c>
    </row>
    <row r="213" spans="1:11" ht="24.75" customHeight="1">
      <c r="A213" s="34" t="s">
        <v>66</v>
      </c>
      <c r="B213" s="53" t="s">
        <v>218</v>
      </c>
      <c r="C213" s="10">
        <v>58849531</v>
      </c>
      <c r="D213" s="10">
        <v>0</v>
      </c>
      <c r="E213" s="10">
        <f t="shared" si="30"/>
        <v>58849531</v>
      </c>
      <c r="F213" s="10">
        <v>59507667</v>
      </c>
      <c r="G213" s="10">
        <v>0</v>
      </c>
      <c r="H213" s="10">
        <f t="shared" si="31"/>
        <v>59507667</v>
      </c>
      <c r="I213" s="10">
        <v>59507667</v>
      </c>
      <c r="J213" s="10">
        <v>0</v>
      </c>
      <c r="K213" s="10">
        <f t="shared" si="32"/>
        <v>59507667</v>
      </c>
    </row>
    <row r="214" spans="1:11" s="2" customFormat="1" ht="23.25" customHeight="1">
      <c r="A214" s="28" t="s">
        <v>67</v>
      </c>
      <c r="B214" s="3" t="s">
        <v>39</v>
      </c>
      <c r="C214" s="9">
        <f>C215+C221+C218+C224</f>
        <v>34501136.36</v>
      </c>
      <c r="D214" s="9">
        <f>D215+D221+D218+D224</f>
        <v>165028.59</v>
      </c>
      <c r="E214" s="9">
        <f>E215+E221+E218+E224</f>
        <v>34666164.95</v>
      </c>
      <c r="F214" s="9">
        <f>F215+F221+F218</f>
        <v>27092370.7</v>
      </c>
      <c r="G214" s="9">
        <f>G215+G221+G218</f>
        <v>0</v>
      </c>
      <c r="H214" s="9">
        <f t="shared" si="31"/>
        <v>27092370.7</v>
      </c>
      <c r="I214" s="9">
        <f>I215+I221+I218</f>
        <v>26547870.7</v>
      </c>
      <c r="J214" s="9">
        <f>J215+J221+J218</f>
        <v>0</v>
      </c>
      <c r="K214" s="9">
        <f t="shared" si="32"/>
        <v>26547870.7</v>
      </c>
    </row>
    <row r="215" spans="1:11" s="2" customFormat="1" ht="58.5" customHeight="1">
      <c r="A215" s="29" t="s">
        <v>110</v>
      </c>
      <c r="B215" s="52" t="s">
        <v>109</v>
      </c>
      <c r="C215" s="15">
        <f>C216</f>
        <v>29073266.17</v>
      </c>
      <c r="D215" s="15">
        <f>D216</f>
        <v>86908.59</v>
      </c>
      <c r="E215" s="15">
        <f t="shared" si="30"/>
        <v>29160174.76</v>
      </c>
      <c r="F215" s="15">
        <f>F216</f>
        <v>22446365.7</v>
      </c>
      <c r="G215" s="15">
        <f>G216</f>
        <v>0</v>
      </c>
      <c r="H215" s="15">
        <f t="shared" si="31"/>
        <v>22446365.7</v>
      </c>
      <c r="I215" s="15">
        <f>I216</f>
        <v>21901865.7</v>
      </c>
      <c r="J215" s="15">
        <f>J216</f>
        <v>0</v>
      </c>
      <c r="K215" s="15">
        <f t="shared" si="32"/>
        <v>21901865.7</v>
      </c>
    </row>
    <row r="216" spans="1:11" s="2" customFormat="1" ht="58.5" customHeight="1">
      <c r="A216" s="30" t="s">
        <v>151</v>
      </c>
      <c r="B216" s="66" t="s">
        <v>216</v>
      </c>
      <c r="C216" s="12">
        <f>C217</f>
        <v>29073266.17</v>
      </c>
      <c r="D216" s="12">
        <f>D217</f>
        <v>86908.59</v>
      </c>
      <c r="E216" s="12">
        <f t="shared" si="30"/>
        <v>29160174.76</v>
      </c>
      <c r="F216" s="12">
        <f>F217</f>
        <v>22446365.7</v>
      </c>
      <c r="G216" s="12">
        <f>G217</f>
        <v>0</v>
      </c>
      <c r="H216" s="12">
        <f t="shared" si="31"/>
        <v>22446365.7</v>
      </c>
      <c r="I216" s="12">
        <f>I217</f>
        <v>21901865.7</v>
      </c>
      <c r="J216" s="12">
        <f>J217</f>
        <v>0</v>
      </c>
      <c r="K216" s="12">
        <f t="shared" si="32"/>
        <v>21901865.7</v>
      </c>
    </row>
    <row r="217" spans="1:11" ht="59.25" customHeight="1">
      <c r="A217" s="30" t="s">
        <v>68</v>
      </c>
      <c r="B217" s="66" t="s">
        <v>216</v>
      </c>
      <c r="C217" s="12">
        <v>29073266.17</v>
      </c>
      <c r="D217" s="12">
        <f>-124381.63+211290.22</f>
        <v>86908.59</v>
      </c>
      <c r="E217" s="12">
        <f t="shared" si="30"/>
        <v>29160174.76</v>
      </c>
      <c r="F217" s="12">
        <v>22446365.7</v>
      </c>
      <c r="G217" s="12">
        <v>0</v>
      </c>
      <c r="H217" s="12">
        <f t="shared" si="31"/>
        <v>22446365.7</v>
      </c>
      <c r="I217" s="12">
        <v>21901865.7</v>
      </c>
      <c r="J217" s="12">
        <v>0</v>
      </c>
      <c r="K217" s="12">
        <f t="shared" si="32"/>
        <v>21901865.7</v>
      </c>
    </row>
    <row r="218" spans="1:11" s="2" customFormat="1" ht="74.25" customHeight="1">
      <c r="A218" s="49" t="s">
        <v>359</v>
      </c>
      <c r="B218" s="70" t="s">
        <v>371</v>
      </c>
      <c r="C218" s="15">
        <f>C219</f>
        <v>213533.43</v>
      </c>
      <c r="D218" s="15">
        <f>D219</f>
        <v>0</v>
      </c>
      <c r="E218" s="15">
        <f>C218+D218</f>
        <v>213533.43</v>
      </c>
      <c r="F218" s="15">
        <f>F219</f>
        <v>1052485</v>
      </c>
      <c r="G218" s="15">
        <f>G219</f>
        <v>0</v>
      </c>
      <c r="H218" s="15">
        <f>F218+G218</f>
        <v>1052485</v>
      </c>
      <c r="I218" s="15">
        <f>I219</f>
        <v>1052485</v>
      </c>
      <c r="J218" s="15">
        <f>J219</f>
        <v>0</v>
      </c>
      <c r="K218" s="15">
        <f>I218+J218</f>
        <v>1052485</v>
      </c>
    </row>
    <row r="219" spans="1:11" ht="73.5" customHeight="1">
      <c r="A219" s="50" t="s">
        <v>360</v>
      </c>
      <c r="B219" s="66" t="s">
        <v>358</v>
      </c>
      <c r="C219" s="12">
        <f>C220</f>
        <v>213533.43</v>
      </c>
      <c r="D219" s="12">
        <f>D220</f>
        <v>0</v>
      </c>
      <c r="E219" s="12">
        <f>C219+D219</f>
        <v>213533.43</v>
      </c>
      <c r="F219" s="12">
        <f>F220</f>
        <v>1052485</v>
      </c>
      <c r="G219" s="12">
        <f>G220</f>
        <v>0</v>
      </c>
      <c r="H219" s="12">
        <f>F219+G219</f>
        <v>1052485</v>
      </c>
      <c r="I219" s="12">
        <f>I220</f>
        <v>1052485</v>
      </c>
      <c r="J219" s="12">
        <f>J220</f>
        <v>0</v>
      </c>
      <c r="K219" s="12">
        <f>I219+J219</f>
        <v>1052485</v>
      </c>
    </row>
    <row r="220" spans="1:11" ht="70.5" customHeight="1">
      <c r="A220" s="50" t="s">
        <v>364</v>
      </c>
      <c r="B220" s="66" t="s">
        <v>358</v>
      </c>
      <c r="C220" s="12">
        <v>213533.43</v>
      </c>
      <c r="D220" s="12">
        <v>0</v>
      </c>
      <c r="E220" s="12">
        <f>C220+D220</f>
        <v>213533.43</v>
      </c>
      <c r="F220" s="12">
        <v>1052485</v>
      </c>
      <c r="G220" s="12">
        <v>0</v>
      </c>
      <c r="H220" s="12">
        <f>F220+G220</f>
        <v>1052485</v>
      </c>
      <c r="I220" s="12">
        <v>1052485</v>
      </c>
      <c r="J220" s="12">
        <v>0</v>
      </c>
      <c r="K220" s="12">
        <f>I220+J220</f>
        <v>1052485</v>
      </c>
    </row>
    <row r="221" spans="1:11" ht="60.75" customHeight="1">
      <c r="A221" s="29" t="s">
        <v>113</v>
      </c>
      <c r="B221" s="52" t="s">
        <v>112</v>
      </c>
      <c r="C221" s="15">
        <f>C222</f>
        <v>3593520</v>
      </c>
      <c r="D221" s="15">
        <f>D222</f>
        <v>78120</v>
      </c>
      <c r="E221" s="15">
        <f t="shared" si="30"/>
        <v>3671640</v>
      </c>
      <c r="F221" s="15">
        <f>F222</f>
        <v>3593520</v>
      </c>
      <c r="G221" s="15">
        <f>G222</f>
        <v>0</v>
      </c>
      <c r="H221" s="15">
        <f t="shared" si="31"/>
        <v>3593520</v>
      </c>
      <c r="I221" s="15">
        <f>I222</f>
        <v>3593520</v>
      </c>
      <c r="J221" s="15">
        <f>J222</f>
        <v>0</v>
      </c>
      <c r="K221" s="15">
        <f t="shared" si="32"/>
        <v>3593520</v>
      </c>
    </row>
    <row r="222" spans="1:11" ht="75.75" customHeight="1">
      <c r="A222" s="30" t="s">
        <v>152</v>
      </c>
      <c r="B222" s="66" t="s">
        <v>11</v>
      </c>
      <c r="C222" s="12">
        <f>C223</f>
        <v>3593520</v>
      </c>
      <c r="D222" s="12">
        <f>D223</f>
        <v>78120</v>
      </c>
      <c r="E222" s="12">
        <f t="shared" si="30"/>
        <v>3671640</v>
      </c>
      <c r="F222" s="12">
        <f>F223</f>
        <v>3593520</v>
      </c>
      <c r="G222" s="12">
        <f>G223</f>
        <v>0</v>
      </c>
      <c r="H222" s="12">
        <f t="shared" si="31"/>
        <v>3593520</v>
      </c>
      <c r="I222" s="12">
        <f>I223</f>
        <v>3593520</v>
      </c>
      <c r="J222" s="12">
        <f>J223</f>
        <v>0</v>
      </c>
      <c r="K222" s="12">
        <f t="shared" si="32"/>
        <v>3593520</v>
      </c>
    </row>
    <row r="223" spans="1:11" ht="77.25" customHeight="1">
      <c r="A223" s="34" t="s">
        <v>111</v>
      </c>
      <c r="B223" s="66" t="s">
        <v>12</v>
      </c>
      <c r="C223" s="10">
        <v>3593520</v>
      </c>
      <c r="D223" s="10">
        <v>78120</v>
      </c>
      <c r="E223" s="10">
        <f t="shared" si="30"/>
        <v>3671640</v>
      </c>
      <c r="F223" s="10">
        <v>3593520</v>
      </c>
      <c r="G223" s="10">
        <v>0</v>
      </c>
      <c r="H223" s="10">
        <f t="shared" si="31"/>
        <v>3593520</v>
      </c>
      <c r="I223" s="10">
        <v>3593520</v>
      </c>
      <c r="J223" s="10">
        <v>0</v>
      </c>
      <c r="K223" s="10">
        <f t="shared" si="32"/>
        <v>3593520</v>
      </c>
    </row>
    <row r="224" spans="1:11" s="43" customFormat="1" ht="28.5" customHeight="1">
      <c r="A224" s="45" t="s">
        <v>365</v>
      </c>
      <c r="B224" s="70" t="s">
        <v>362</v>
      </c>
      <c r="C224" s="15">
        <f>C225</f>
        <v>1620816.76</v>
      </c>
      <c r="D224" s="15">
        <f>D225</f>
        <v>0</v>
      </c>
      <c r="E224" s="15">
        <f aca="true" t="shared" si="34" ref="E224:E230">C224+D224</f>
        <v>1620816.76</v>
      </c>
      <c r="F224" s="15">
        <f>F225</f>
        <v>0</v>
      </c>
      <c r="G224" s="15">
        <f>G225</f>
        <v>0</v>
      </c>
      <c r="H224" s="15">
        <f t="shared" si="31"/>
        <v>0</v>
      </c>
      <c r="I224" s="15">
        <f>I225</f>
        <v>0</v>
      </c>
      <c r="J224" s="15">
        <f>J225</f>
        <v>0</v>
      </c>
      <c r="K224" s="15">
        <f t="shared" si="32"/>
        <v>0</v>
      </c>
    </row>
    <row r="225" spans="1:11" s="44" customFormat="1" ht="33" customHeight="1">
      <c r="A225" s="46" t="s">
        <v>366</v>
      </c>
      <c r="B225" s="66" t="s">
        <v>362</v>
      </c>
      <c r="C225" s="12">
        <f>C226+C227</f>
        <v>1620816.76</v>
      </c>
      <c r="D225" s="12">
        <f>D226+D227</f>
        <v>0</v>
      </c>
      <c r="E225" s="12">
        <f>E226+E227</f>
        <v>1620816.76</v>
      </c>
      <c r="F225" s="12">
        <f>F226</f>
        <v>0</v>
      </c>
      <c r="G225" s="12">
        <f>G226</f>
        <v>0</v>
      </c>
      <c r="H225" s="12">
        <f t="shared" si="31"/>
        <v>0</v>
      </c>
      <c r="I225" s="12">
        <f>I226</f>
        <v>0</v>
      </c>
      <c r="J225" s="12">
        <f>J226</f>
        <v>0</v>
      </c>
      <c r="K225" s="12">
        <f t="shared" si="32"/>
        <v>0</v>
      </c>
    </row>
    <row r="226" spans="1:11" s="44" customFormat="1" ht="43.5" customHeight="1">
      <c r="A226" s="46" t="s">
        <v>367</v>
      </c>
      <c r="B226" s="66" t="s">
        <v>363</v>
      </c>
      <c r="C226" s="10">
        <v>449016.76</v>
      </c>
      <c r="D226" s="10">
        <v>0</v>
      </c>
      <c r="E226" s="10">
        <f t="shared" si="34"/>
        <v>449016.76</v>
      </c>
      <c r="F226" s="10">
        <v>0</v>
      </c>
      <c r="G226" s="10">
        <v>0</v>
      </c>
      <c r="H226" s="10">
        <f t="shared" si="31"/>
        <v>0</v>
      </c>
      <c r="I226" s="10">
        <v>0</v>
      </c>
      <c r="J226" s="10">
        <v>0</v>
      </c>
      <c r="K226" s="10">
        <f t="shared" si="32"/>
        <v>0</v>
      </c>
    </row>
    <row r="227" spans="1:11" s="44" customFormat="1" ht="43.5" customHeight="1">
      <c r="A227" s="46" t="s">
        <v>370</v>
      </c>
      <c r="B227" s="66" t="s">
        <v>363</v>
      </c>
      <c r="C227" s="10">
        <v>1171800</v>
      </c>
      <c r="D227" s="10">
        <v>0</v>
      </c>
      <c r="E227" s="10">
        <f t="shared" si="34"/>
        <v>1171800</v>
      </c>
      <c r="F227" s="10"/>
      <c r="G227" s="10"/>
      <c r="H227" s="10"/>
      <c r="I227" s="10"/>
      <c r="J227" s="10"/>
      <c r="K227" s="10"/>
    </row>
    <row r="228" spans="1:11" ht="54.75" customHeight="1">
      <c r="A228" s="47" t="s">
        <v>345</v>
      </c>
      <c r="B228" s="70" t="s">
        <v>346</v>
      </c>
      <c r="C228" s="15">
        <f>C229</f>
        <v>-296378.59</v>
      </c>
      <c r="D228" s="15">
        <f>D229</f>
        <v>0</v>
      </c>
      <c r="E228" s="15">
        <f t="shared" si="34"/>
        <v>-296378.59</v>
      </c>
      <c r="F228" s="15">
        <f>F229</f>
        <v>0</v>
      </c>
      <c r="G228" s="15">
        <f>G229</f>
        <v>0</v>
      </c>
      <c r="H228" s="15">
        <f>F228+G228</f>
        <v>0</v>
      </c>
      <c r="I228" s="15">
        <f>I229</f>
        <v>0</v>
      </c>
      <c r="J228" s="15">
        <f>J229</f>
        <v>0</v>
      </c>
      <c r="K228" s="15">
        <f t="shared" si="32"/>
        <v>0</v>
      </c>
    </row>
    <row r="229" spans="1:11" ht="52.5" customHeight="1">
      <c r="A229" s="48" t="s">
        <v>347</v>
      </c>
      <c r="B229" s="66" t="s">
        <v>348</v>
      </c>
      <c r="C229" s="12">
        <f>C230</f>
        <v>-296378.59</v>
      </c>
      <c r="D229" s="12">
        <f>D230</f>
        <v>0</v>
      </c>
      <c r="E229" s="12">
        <f t="shared" si="34"/>
        <v>-296378.59</v>
      </c>
      <c r="F229" s="12">
        <f>F230</f>
        <v>0</v>
      </c>
      <c r="G229" s="12">
        <f>G230</f>
        <v>0</v>
      </c>
      <c r="H229" s="12">
        <f>F229+G229</f>
        <v>0</v>
      </c>
      <c r="I229" s="12">
        <f>I230</f>
        <v>0</v>
      </c>
      <c r="J229" s="12">
        <f>J230</f>
        <v>0</v>
      </c>
      <c r="K229" s="12">
        <f t="shared" si="32"/>
        <v>0</v>
      </c>
    </row>
    <row r="230" spans="1:11" ht="35.25" customHeight="1">
      <c r="A230" s="48" t="s">
        <v>349</v>
      </c>
      <c r="B230" s="66" t="s">
        <v>348</v>
      </c>
      <c r="C230" s="10">
        <v>-296378.59</v>
      </c>
      <c r="D230" s="10">
        <v>0</v>
      </c>
      <c r="E230" s="10">
        <f t="shared" si="34"/>
        <v>-296378.59</v>
      </c>
      <c r="F230" s="10">
        <v>0</v>
      </c>
      <c r="G230" s="10">
        <v>0</v>
      </c>
      <c r="H230" s="10">
        <f>F230+G230</f>
        <v>0</v>
      </c>
      <c r="I230" s="10">
        <v>0</v>
      </c>
      <c r="J230" s="10">
        <v>0</v>
      </c>
      <c r="K230" s="10">
        <f t="shared" si="32"/>
        <v>0</v>
      </c>
    </row>
    <row r="231" spans="1:11" ht="18.75">
      <c r="A231" s="41" t="s">
        <v>57</v>
      </c>
      <c r="B231" s="71"/>
      <c r="C231" s="8">
        <f>C164+C15</f>
        <v>297999831.04999995</v>
      </c>
      <c r="D231" s="8">
        <f>D164+D15</f>
        <v>2385612.42</v>
      </c>
      <c r="E231" s="8">
        <f t="shared" si="30"/>
        <v>300385443.46999997</v>
      </c>
      <c r="F231" s="8">
        <f>F164+F15</f>
        <v>213937128.14</v>
      </c>
      <c r="G231" s="8">
        <f>G164+G15</f>
        <v>0</v>
      </c>
      <c r="H231" s="8">
        <f t="shared" si="31"/>
        <v>213937128.14</v>
      </c>
      <c r="I231" s="8">
        <f>I164+I15</f>
        <v>216619798.57999998</v>
      </c>
      <c r="J231" s="8">
        <f>J164+J15</f>
        <v>0</v>
      </c>
      <c r="K231" s="8">
        <f t="shared" si="32"/>
        <v>216619798.57999998</v>
      </c>
    </row>
    <row r="232" spans="1:10" ht="18.75">
      <c r="A232" s="42"/>
      <c r="C232" s="1"/>
      <c r="D232" s="1"/>
      <c r="E232" s="1"/>
      <c r="F232" s="13"/>
      <c r="G232" s="13"/>
      <c r="H232" s="13"/>
      <c r="I232" s="13"/>
      <c r="J232" s="13"/>
    </row>
  </sheetData>
  <sheetProtection/>
  <mergeCells count="22">
    <mergeCell ref="F7:K7"/>
    <mergeCell ref="F8:K8"/>
    <mergeCell ref="I64:I65"/>
    <mergeCell ref="F64:F65"/>
    <mergeCell ref="F2:K2"/>
    <mergeCell ref="F3:K3"/>
    <mergeCell ref="F4:K4"/>
    <mergeCell ref="F5:K5"/>
    <mergeCell ref="A12:I12"/>
    <mergeCell ref="A64:A65"/>
    <mergeCell ref="B64:B65"/>
    <mergeCell ref="A13:A14"/>
    <mergeCell ref="B13:B14"/>
    <mergeCell ref="D64:D65"/>
    <mergeCell ref="G64:G65"/>
    <mergeCell ref="J64:J65"/>
    <mergeCell ref="F9:K9"/>
    <mergeCell ref="F10:K10"/>
    <mergeCell ref="F13:H13"/>
    <mergeCell ref="C13:E13"/>
    <mergeCell ref="I13:K13"/>
    <mergeCell ref="C64:C65"/>
  </mergeCells>
  <hyperlinks>
    <hyperlink ref="B130" r:id="rId1" display="https://internet.garant.ru/#/document/12125267/entry/0"/>
  </hyperlinks>
  <printOptions/>
  <pageMargins left="0.5905511811023623" right="0" top="0.5905511811023623" bottom="0.5905511811023623" header="0.1968503937007874" footer="0"/>
  <pageSetup fitToHeight="10" horizontalDpi="600" verticalDpi="600" orientation="landscape" paperSize="9" scale="40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2023-11-23T13:43:40Z</cp:lastPrinted>
  <dcterms:created xsi:type="dcterms:W3CDTF">2014-01-17T06:18:32Z</dcterms:created>
  <dcterms:modified xsi:type="dcterms:W3CDTF">2023-11-23T13:43:43Z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